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P:\TIS TD\Tenders\Skaiciuojami_konkursai\CVP_IS\2021_06_30_Kazlu_Ruda_Visakio_Ruda_Rekonst_su_Daugesta_JVS\Pateikimui\"/>
    </mc:Choice>
  </mc:AlternateContent>
  <xr:revisionPtr revIDLastSave="0" documentId="13_ncr:1_{0EE2A088-8E59-42DD-96F5-C3BCDB2422F0}" xr6:coauthVersionLast="47" xr6:coauthVersionMax="47" xr10:uidLastSave="{00000000-0000-0000-0000-000000000000}"/>
  <bookViews>
    <workbookView xWindow="-120" yWindow="-16320" windowWidth="29040" windowHeight="15840" tabRatio="447" xr2:uid="{6BC1EAF5-0D01-43F1-AE22-A39552859E42}"/>
  </bookViews>
  <sheets>
    <sheet name="2602" sheetId="1" r:id="rId1"/>
    <sheet name="santrauka"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3" i="1" l="1"/>
  <c r="G98" i="1"/>
  <c r="G99" i="1"/>
  <c r="G100" i="1"/>
  <c r="G101" i="1"/>
  <c r="G102" i="1"/>
  <c r="G103" i="1"/>
  <c r="G109" i="1"/>
  <c r="G110" i="1"/>
  <c r="G94" i="1"/>
  <c r="G93" i="1"/>
  <c r="G92" i="1"/>
  <c r="G91" i="1"/>
  <c r="G90" i="1"/>
  <c r="G89" i="1"/>
  <c r="G88" i="1"/>
  <c r="G87" i="1"/>
  <c r="G113" i="1"/>
  <c r="G112" i="1"/>
  <c r="G111" i="1"/>
  <c r="G108" i="1"/>
  <c r="G107" i="1"/>
  <c r="G106" i="1"/>
  <c r="G105" i="1"/>
  <c r="G104" i="1"/>
  <c r="G97" i="1"/>
  <c r="G96" i="1"/>
  <c r="G95" i="1"/>
  <c r="G60" i="1"/>
  <c r="G61" i="1"/>
  <c r="G62" i="1"/>
  <c r="G63" i="1"/>
  <c r="G64" i="1"/>
  <c r="G65" i="1"/>
  <c r="G66" i="1"/>
  <c r="G67" i="1"/>
  <c r="G68" i="1"/>
  <c r="G69" i="1"/>
  <c r="G70" i="1"/>
  <c r="G71" i="1"/>
  <c r="G72" i="1"/>
  <c r="G86" i="1"/>
  <c r="G85" i="1"/>
  <c r="G84" i="1"/>
  <c r="G83" i="1"/>
  <c r="G82" i="1"/>
  <c r="G81" i="1"/>
  <c r="G80" i="1"/>
  <c r="G79" i="1"/>
  <c r="G78" i="1"/>
  <c r="G77" i="1"/>
  <c r="G76" i="1"/>
  <c r="G75" i="1"/>
  <c r="G74" i="1"/>
  <c r="G36" i="1"/>
  <c r="G37" i="1"/>
  <c r="G38" i="1"/>
  <c r="G39" i="1"/>
  <c r="G40" i="1"/>
  <c r="G41" i="1"/>
  <c r="G42" i="1"/>
  <c r="G43" i="1"/>
  <c r="G44" i="1"/>
  <c r="I96" i="1" l="1"/>
  <c r="I113" i="1"/>
  <c r="I94" i="1"/>
  <c r="I86" i="1"/>
  <c r="G21" i="1"/>
  <c r="G123" i="1"/>
  <c r="G124" i="1"/>
  <c r="G125" i="1"/>
  <c r="G126" i="1"/>
  <c r="G127" i="1"/>
  <c r="G128" i="1"/>
  <c r="G129" i="1"/>
  <c r="G130" i="1"/>
  <c r="G131" i="1"/>
  <c r="G132" i="1"/>
  <c r="G133" i="1"/>
  <c r="G134" i="1"/>
  <c r="G135" i="1"/>
  <c r="G136" i="1" l="1"/>
  <c r="G137" i="1"/>
  <c r="I139" i="1" s="1"/>
  <c r="G138" i="1"/>
  <c r="G139" i="1"/>
  <c r="G122" i="1"/>
  <c r="I129" i="1" s="1"/>
  <c r="G140" i="1" l="1"/>
  <c r="C5" i="2" s="1"/>
  <c r="G116" i="1" l="1"/>
  <c r="G117" i="1"/>
  <c r="G59" i="1"/>
  <c r="G73" i="1"/>
  <c r="G30" i="1"/>
  <c r="G31" i="1"/>
  <c r="G32" i="1"/>
  <c r="G33" i="1"/>
  <c r="G34" i="1"/>
  <c r="G22" i="1"/>
  <c r="G5" i="1"/>
  <c r="I117" i="1" l="1"/>
  <c r="G9" i="1"/>
  <c r="G10" i="1"/>
  <c r="G11" i="1"/>
  <c r="G12" i="1"/>
  <c r="G13" i="1"/>
  <c r="G14" i="1"/>
  <c r="G15" i="1"/>
  <c r="G16" i="1"/>
  <c r="G17" i="1"/>
  <c r="G18" i="1"/>
  <c r="G19" i="1"/>
  <c r="G20" i="1"/>
  <c r="G56" i="1" l="1"/>
  <c r="I56" i="1" l="1"/>
  <c r="G115" i="1" l="1"/>
  <c r="G58" i="1"/>
  <c r="G114" i="1"/>
  <c r="G57" i="1"/>
  <c r="G54" i="1"/>
  <c r="G55" i="1"/>
  <c r="G53" i="1"/>
  <c r="G48" i="1"/>
  <c r="G49" i="1"/>
  <c r="G50" i="1"/>
  <c r="G51" i="1"/>
  <c r="G52" i="1"/>
  <c r="G47" i="1"/>
  <c r="G45" i="1"/>
  <c r="G46" i="1"/>
  <c r="G29" i="1"/>
  <c r="G28" i="1"/>
  <c r="G25" i="1"/>
  <c r="G26" i="1"/>
  <c r="G27" i="1"/>
  <c r="G24" i="1"/>
  <c r="G6" i="1"/>
  <c r="G7" i="1"/>
  <c r="G8" i="1"/>
  <c r="I73" i="1" l="1"/>
  <c r="I115" i="1"/>
  <c r="I34" i="1"/>
  <c r="G118" i="1"/>
  <c r="C4" i="2" s="1"/>
  <c r="C6" i="2" s="1"/>
  <c r="I23" i="1"/>
  <c r="I46" i="1"/>
  <c r="I55" i="1"/>
  <c r="I27" i="1"/>
</calcChain>
</file>

<file path=xl/sharedStrings.xml><?xml version="1.0" encoding="utf-8"?>
<sst xmlns="http://schemas.openxmlformats.org/spreadsheetml/2006/main" count="571" uniqueCount="293">
  <si>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</si>
  <si>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</si>
  <si>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</si>
  <si>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</si>
  <si>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</si>
  <si>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</si>
  <si>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m</t>
  </si>
  <si>
    <t>6.1</t>
  </si>
  <si>
    <t>1.1</t>
  </si>
  <si>
    <t>1.2</t>
  </si>
  <si>
    <t>1.3</t>
  </si>
  <si>
    <t>1.4</t>
  </si>
  <si>
    <t>1.5</t>
  </si>
  <si>
    <t>1.6</t>
  </si>
  <si>
    <t>1.7</t>
  </si>
  <si>
    <t>1.8</t>
  </si>
  <si>
    <t>1.9</t>
  </si>
  <si>
    <t>vnt.</t>
  </si>
  <si>
    <t>2.1</t>
  </si>
  <si>
    <t>2.2</t>
  </si>
  <si>
    <t>2.3</t>
  </si>
  <si>
    <t>2.4</t>
  </si>
  <si>
    <t>2.5</t>
  </si>
  <si>
    <t>2.6</t>
  </si>
  <si>
    <t>2.7</t>
  </si>
  <si>
    <t>2.8</t>
  </si>
  <si>
    <t>2.9</t>
  </si>
  <si>
    <t>2.10</t>
  </si>
  <si>
    <t>4.1</t>
  </si>
  <si>
    <t>4.2</t>
  </si>
  <si>
    <t>4.3</t>
  </si>
  <si>
    <t>4.4</t>
  </si>
  <si>
    <t>5.1</t>
  </si>
  <si>
    <t>5.2</t>
  </si>
  <si>
    <t>5.3</t>
  </si>
  <si>
    <t>5.4</t>
  </si>
  <si>
    <t>5.5</t>
  </si>
  <si>
    <t>5.6</t>
  </si>
  <si>
    <t>7.1</t>
  </si>
  <si>
    <t>3.1</t>
  </si>
  <si>
    <t>3.2</t>
  </si>
  <si>
    <t>3.3</t>
  </si>
  <si>
    <t>3.4</t>
  </si>
  <si>
    <t>3.5</t>
  </si>
  <si>
    <t>3.6</t>
  </si>
  <si>
    <t>3.7</t>
  </si>
  <si>
    <t>4.5</t>
  </si>
  <si>
    <t>7.2</t>
  </si>
  <si>
    <t>7.3</t>
  </si>
  <si>
    <t>7.4</t>
  </si>
  <si>
    <t>7.5</t>
  </si>
  <si>
    <t>7.6</t>
  </si>
  <si>
    <t>7.7</t>
  </si>
  <si>
    <t>8.1</t>
  </si>
  <si>
    <t>8.2</t>
  </si>
  <si>
    <t>8.3</t>
  </si>
  <si>
    <t>8.4</t>
  </si>
  <si>
    <t>8.5</t>
  </si>
  <si>
    <t>8.6</t>
  </si>
  <si>
    <t>8.7</t>
  </si>
  <si>
    <t>9.1</t>
  </si>
  <si>
    <t>Skyrius</t>
  </si>
  <si>
    <t>7.8</t>
  </si>
  <si>
    <t>7.9</t>
  </si>
  <si>
    <t>8.8</t>
  </si>
  <si>
    <t>8.9</t>
  </si>
  <si>
    <t>Iš viso skyriuje 1, Eur be PVM</t>
  </si>
  <si>
    <t>Iš viso skyriuje 2, Eur be PVM</t>
  </si>
  <si>
    <t>Iš viso skyriuje 3, Eur be PVM</t>
  </si>
  <si>
    <t>Iš viso skyriuje 4, Eur be PVM</t>
  </si>
  <si>
    <t>Iš viso skyriuje 5, Eur be PVM</t>
  </si>
  <si>
    <t>Iš viso skyriuje 6, Eur be PVM</t>
  </si>
  <si>
    <t>Iš viso skyriuje 7, Eur be PVM</t>
  </si>
  <si>
    <t>Iš viso skyriuje 8, Eur be PVM</t>
  </si>
  <si>
    <t>Iš viso skyriuje 9, Eur be PVM</t>
  </si>
  <si>
    <t>IŠ VISO ŽINIARAŠTYJE 1, EUR BE PVM</t>
  </si>
  <si>
    <t>1.10</t>
  </si>
  <si>
    <t>1.11</t>
  </si>
  <si>
    <t>1.12</t>
  </si>
  <si>
    <t>1.13</t>
  </si>
  <si>
    <t>1.14</t>
  </si>
  <si>
    <t>1.15</t>
  </si>
  <si>
    <t>5.7</t>
  </si>
  <si>
    <t>5.8</t>
  </si>
  <si>
    <t>5.9</t>
  </si>
  <si>
    <t>7.10</t>
  </si>
  <si>
    <t>7.11</t>
  </si>
  <si>
    <t>7.12</t>
  </si>
  <si>
    <t>7.13</t>
  </si>
  <si>
    <t>7.14</t>
  </si>
  <si>
    <t>7.15</t>
  </si>
  <si>
    <t>7.16</t>
  </si>
  <si>
    <t>7.17</t>
  </si>
  <si>
    <t>8.10</t>
  </si>
  <si>
    <t>8.11</t>
  </si>
  <si>
    <t>8.12</t>
  </si>
  <si>
    <t>8.13</t>
  </si>
  <si>
    <t>9.2</t>
  </si>
  <si>
    <t>DARBŲ KIEKIŲ ŽINIARAŠTIS NR. 1 – SUSISIEKIMO DALIS</t>
  </si>
  <si>
    <t>t</t>
  </si>
  <si>
    <t>1.16</t>
  </si>
  <si>
    <t>1.17</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</si>
  <si>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</si>
  <si>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t>1.18</t>
  </si>
  <si>
    <t>km</t>
  </si>
  <si>
    <r>
      <t xml:space="preserve">Vieneto kaina, Eur be PVM  </t>
    </r>
    <r>
      <rPr>
        <b/>
        <sz val="11"/>
        <color rgb="FFFF0000"/>
        <rFont val="Times New Roman"/>
        <family val="1"/>
        <charset val="186"/>
      </rPr>
      <t>(pildo Teikėjas)</t>
    </r>
  </si>
  <si>
    <t>IŠ VISO ŽINIARAŠTYJE 2, EUR BE PVM</t>
  </si>
  <si>
    <t>m3</t>
  </si>
  <si>
    <t>Iš viso skyriuje 2, 
Eur be PVM</t>
  </si>
  <si>
    <t>DARBŲ KIEKIŲ ŽINIARAŠČIŲ SANTRAUKA</t>
  </si>
  <si>
    <t>Žiniaraščio pavadinimas</t>
  </si>
  <si>
    <t>Vertė, EUR be PVM</t>
  </si>
  <si>
    <t>Susiekimo dalis</t>
  </si>
  <si>
    <t>Vertės į pasiūlymo formą</t>
  </si>
  <si>
    <t>Iš viso žiniaraščiuose (Eur be PVM):</t>
  </si>
  <si>
    <t>Žiniaraščio priedas</t>
  </si>
  <si>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</si>
  <si>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Darbų kiekių žin. Nr.</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</si>
  <si>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</si>
  <si>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t>1.19</t>
  </si>
  <si>
    <t>1. Drenažo/lietaus šulinėlių įrengimo darbai</t>
  </si>
  <si>
    <t>II gr. grunto kasimas ekskavatoriais, pakrovimas į autosavivarčius ir išvežimas iki 10 km atstumu</t>
  </si>
  <si>
    <t>Drenažo šulinėlių PVC d315 įrengimas, kai gylis 1,2 m</t>
  </si>
  <si>
    <t>G/b ištekėjimo antgalių įrengimas</t>
  </si>
  <si>
    <t>Drenažo pagrindo sluoksnio įrengimas iš skaldėles 5/11</t>
  </si>
  <si>
    <t>PVC drenažo vamzdžio 113/126 diametro įrengimas</t>
  </si>
  <si>
    <t>Drenažo drenuojančio sluoksnio įrengimas iš skaldelės 11/22</t>
  </si>
  <si>
    <t>Apsauginio šalčiui atsparaus sluoksnio virš drenažo įrengimas</t>
  </si>
  <si>
    <t>Filtruojančios geosintetinės medžiagos paklojimas (svoris ≥ 170 g/m2)</t>
  </si>
  <si>
    <t>m2</t>
  </si>
  <si>
    <t>2. Pėsčiųjų ir dviračių tako įrengimas</t>
  </si>
  <si>
    <t>Apsauginio šalčiui atsparaus sluoksnio 17 cm storio įrengimas</t>
  </si>
  <si>
    <t>20 cm skaldos pagrindo sluoksnio iš nesurištojo mineralinių medžiagų mišinio 0/45 įrengimas, pridedant iki 20% NAG</t>
  </si>
  <si>
    <t>Asfalto pagrindo-dangos sluoksnio 8 cm storio įrengimas, panaudojant asfaltbetonio klotuvą iš asfaltbetonio mišinio AC 16 PD</t>
  </si>
  <si>
    <t>Dolomitinių atsijų 0/5 pasluoksnio h=3 cm įrengimas perone</t>
  </si>
  <si>
    <t>Vejos bordiūrų 1000x200x80 įrengimas ant betono pagrindo 10 cm storio</t>
  </si>
  <si>
    <t>Trinkelių  dangos 8 cm storio įrengimas, užpildant siūles atsijomis</t>
  </si>
  <si>
    <t>Trinkelių  danga 8 cm storio su (pavojaus) įspėjamaisiais paviršiais, įrengimas, užpildant siūles atsijomis</t>
  </si>
  <si>
    <t>Trinkelių danga 8 cm storio su (vedimo) įspėjamaisiais paviršiais įrengimas, užpildant siūles atsijomis</t>
  </si>
  <si>
    <t>Kelkraščių apatinio sluoksnio įrengimas iš smėlingo grunto</t>
  </si>
  <si>
    <t>Suoliukų įrengimas</t>
  </si>
  <si>
    <t>DARBŲ KIEKIŲ ŽINIARAŠTIS NR. 2 – Pėsčiųjų dviračių tako įrengimo darbų dalis</t>
  </si>
  <si>
    <t>1. Paruošiamieji ir ardymo darbai</t>
  </si>
  <si>
    <t>Kelio ašinės linijos ir kelio juostos nužymėjimas trasoje</t>
  </si>
  <si>
    <t>Kietų veislių medžių iki Ø16-20 cm kirtimas, šakų genėjimas ir kelmų pašalinimas</t>
  </si>
  <si>
    <t>Kietų veislių medžių iki Ø20-30 cm kirtimas, šakų genėjimas ir kelmų pašalinimas</t>
  </si>
  <si>
    <t>Kietų veislių medžių virš Ø30 cm kirtimas, šakų genėjimas ir kelmų pašalinimas</t>
  </si>
  <si>
    <t>Medienos paruošimas iš nukirstų  kietų veislių medžių iki Ø16-20  cm</t>
  </si>
  <si>
    <t>Medienos paruošimas iš nukirstų  kietų veislių medžių iki Ø20-30  cm</t>
  </si>
  <si>
    <t>Medienos paruošimas iš nukirstų  kietų veislių medžių virš Ø30</t>
  </si>
  <si>
    <t>Vidutinio tankumo krūmų pašalinimas, išvežimas</t>
  </si>
  <si>
    <t>Kelio ženklų skydų demontavimas nuo vienastiebių atramų</t>
  </si>
  <si>
    <t>Kelio ženklų vienastiebių atramų demontavimas</t>
  </si>
  <si>
    <t>Kelio ženklų skydų demontavimas nuo dvistiebių atramų</t>
  </si>
  <si>
    <t>Kelio ženklų dvistiebių  atramų demontavimas</t>
  </si>
  <si>
    <t>Asfalto dangos demontavimas</t>
  </si>
  <si>
    <t>Asfalto drožlių išvežimas rangovo pasirinktu atstumu ir antrinis NAG panaudojimas skaldos pagrindo įrengimui</t>
  </si>
  <si>
    <t>Betoninių elementų (pralaidų, trinkelių, bortų, plytelių, ženklų pamatų) išardymas</t>
  </si>
  <si>
    <t>Statybinio laužo (pralaidų, ženklų pamatų) pakrovimas ir išvežimas rangovo pasirinktu atstumu</t>
  </si>
  <si>
    <t>Kelio ženklų skydų ir atramų (be pamatų), signalinių stulpelių ir kt. pakrovimas ir išvežimas pagal nurodyta adresą (Marijampolės kelių tarnyba)</t>
  </si>
  <si>
    <t>Dirvožemio vid. 20 cm pašalinimas kasimas ekskavatoriais, pakrovimas ir išvežimas iki 10 km atstumu</t>
  </si>
  <si>
    <t>Medžių atliekų smulkinimas, pakrovimas ir išvežimas rangovo pasirinktu atstumu (m3 susmulkintos masės)</t>
  </si>
  <si>
    <t>ha</t>
  </si>
  <si>
    <t>2. Žemės sankasos įrengimo darbai</t>
  </si>
  <si>
    <t>Žemės sankasos įrengimas iš smėlingo grunto</t>
  </si>
  <si>
    <t>Žemės sankasos viršaus tankinimas mechanizuotu būdu</t>
  </si>
  <si>
    <t>3. Drenažo / lietaus surinkimo šulinėlių įrengimo darbai</t>
  </si>
  <si>
    <t>PVC d425 lietaus surinkėjų (kinetė d200 pajungimo, gofruotas PVC vamzdis d425 ir D400 apkrovos klasės grotelės) įrengimas, kai gylis 1,2 m</t>
  </si>
  <si>
    <t>PVC d200 mm vamzdžių su visomis jungtimis paklojimas  1,0 – 1,2 m gylio tranšėjose ant smėlio pagrindo</t>
  </si>
  <si>
    <t>4. Infiltracinių šulinių įrengimo darbai</t>
  </si>
  <si>
    <t>4.6</t>
  </si>
  <si>
    <t>4.7</t>
  </si>
  <si>
    <t>4.8</t>
  </si>
  <si>
    <t>4.9</t>
  </si>
  <si>
    <t>4.10</t>
  </si>
  <si>
    <t>4.11</t>
  </si>
  <si>
    <t>4.12</t>
  </si>
  <si>
    <t>–  Tranšėjų iškasimo darbai</t>
  </si>
  <si>
    <t>–  Perforuota g/b dugno plokštė KCD-10</t>
  </si>
  <si>
    <t>–  Perforuotas apatinis sieninis g/b žiedas KC-10-9a</t>
  </si>
  <si>
    <t>–  Perforuotas apatinis sieninis g/b žiedas KC-10-9</t>
  </si>
  <si>
    <t>–  Viršutinis sieninis g/b žiedas KC-10-3</t>
  </si>
  <si>
    <t>–  Atraminis g/b žiedas (dangtis) PP10-40-1-1</t>
  </si>
  <si>
    <t>–  Grotelės KG-8 šiūkšlių sulaikymui</t>
  </si>
  <si>
    <t>–  Filtruojanti geotekstilė</t>
  </si>
  <si>
    <t>–  Tranšėjų užkasimo darbai</t>
  </si>
  <si>
    <t>–  Skalda 22/45 įplūkta į gruntą, h-10 cm</t>
  </si>
  <si>
    <t>–  Cinkuoto tinklo įrengimas ant grotelių KG-8 (gardelės matmenys 3x3 cm)</t>
  </si>
  <si>
    <t>vnt</t>
  </si>
  <si>
    <t>5. Važiuojamosios dalies dangos įrengimo darbai</t>
  </si>
  <si>
    <t>Apsauginio šalčiui atsparaus sluoksnio 32 cm storio įrengimas</t>
  </si>
  <si>
    <t>Siūlių įrengimas panaudojant sandariklio masę</t>
  </si>
  <si>
    <t>Siūlių įrengimas panaudojant sandariklio juostą</t>
  </si>
  <si>
    <t>Asfalto pagrindo sluoksnio 10 cm storio įrengimas, panaudojant asfaltbetonio klotuvą iš asfaltbetonio mišinio AC 22 PS</t>
  </si>
  <si>
    <t>Juodųjų dangų paviršiaus pagruntavimas bitumine emulsija</t>
  </si>
  <si>
    <t>Apatinio asfalto sluoksnio 4 cm storio įrengimas, panaudojant asfaltbetonio klotuvą iš asfaltbetonio mišinio AC 16 AS</t>
  </si>
  <si>
    <t>Viršutinio asfalto sluoksnio 4 cm storio įrengimas, panaudojant asfaltbetonio klotuvą iš asfaltbetonio mišinio AC 11 VS</t>
  </si>
  <si>
    <t>Dangų suvedimas su esama asfalto danga už projektuojamo ruožo ribų. Asfalto pagrindo-dangos sluoksnio 6 cm storio įrengimas</t>
  </si>
  <si>
    <t xml:space="preserve">6. Kelkraščių įrengimo darbai </t>
  </si>
  <si>
    <t>15 cm storio kelkraščio viršutinis sluoksnis iš (85% skaldos 11/22, 15% dirvožemio) mišinio (fr.0/22)</t>
  </si>
  <si>
    <t xml:space="preserve">7. Esamų nuovažų/sankryžos remonto darbai </t>
  </si>
  <si>
    <t>PP Ø0,4 m skersmens pralaidų įrengimas</t>
  </si>
  <si>
    <t>Pralaidų antgalių įrengimas</t>
  </si>
  <si>
    <t>Apsauginio šalčiui atsparaus sluoksnio 25 cm storio įrengimas</t>
  </si>
  <si>
    <t>Betoninių gatvės (nuleistas iki projektuojamos dangos) bortų 1000x300x150 įrengimas ant betono pagrindo 20 cm storio</t>
  </si>
  <si>
    <t>Dolomito atsijų 0/5 frakcijos  pasluoksnio įrengimas  3 cm storio</t>
  </si>
  <si>
    <t>Trinkelių (be nuožulų)  dangos 8 cm storio įrengimas, užpildant siūles atsijomis</t>
  </si>
  <si>
    <t>Asfalto pagrindo-dangos sluoksnio 6 cm storio įrengimas, panaudojant asfaltbetonio klotuvą iš asfaltbetonio mišinio AC 16 PD</t>
  </si>
  <si>
    <t>Tolimesnės kelio atkarpos pažvyravimas 10 cm storio sluoksniu nesurištuoju mineralinių medžiagų mišiniu 0/22 (už nuovažos ribų)</t>
  </si>
  <si>
    <t>Apsauginio šalčiui atsparaus sluoksnio 32 cm storio įrengimas sankryžoje</t>
  </si>
  <si>
    <t>20 cm skaldos pagrindo sluoksnio iš nesurištojo mineralinių medžiagų mišinio 0/45 įrengimas, pridedant iki 20% NAG sankryžoje</t>
  </si>
  <si>
    <t>Juodųjų dangų paviršiaus pagruntavimas bitumine emulsija sankryžoje</t>
  </si>
  <si>
    <t>Asfalto pagrindo sluoksnio 10 cm storio įrengimas, panaudojant asfaltbetonio klotuvą iš asfaltbetonio mišinio AC 22 PS sankryžoje</t>
  </si>
  <si>
    <t>Apatinio asfalto sluoksnio 4 cm storio įrengimas, panaudojant asfaltbetonio klotuvą iš asfaltbetonio mišinio AC 16 AS sankryžoje</t>
  </si>
  <si>
    <t>Viršutinio asfalto sluoksnio 4 cm storio įrengimas, panaudojant asfaltbetonio klotuvą iš asfaltbetonio mišinio AC 11 VS sankryžoje</t>
  </si>
  <si>
    <t>15 cm storio kelkraščio viršutinis sluoksnis iš (85% skaldos 11/22, 15% dirvožemio) mišinio (fr.0/22) sankryžoje</t>
  </si>
  <si>
    <t>8. Stotelių įrengimas</t>
  </si>
  <si>
    <t>Betoninių gatvės bortų 1000x300x150 įrengimas ant betono pagrindo 20 cm storio</t>
  </si>
  <si>
    <t>Betoninių gatvės (pereinamas) bortų 1000x150x300-220 įrengimas ant betono pagrindo 20 cm storio</t>
  </si>
  <si>
    <t xml:space="preserve">Kelkraščių apatinio sluoksnio įrengimas iš smėlingo grunto, panaudojant esamą gruntą </t>
  </si>
  <si>
    <t xml:space="preserve">15 cm storio kelkraščio viršutinis sluoksnis iš (85% skaldos 11/22, 15% dirvožemio) mišinio (fr.0/22) </t>
  </si>
  <si>
    <t xml:space="preserve">Asfalto pagrindo sluoksnio 10 cm storio įrengimas, panaudojant asfaltbetonio klotuvą iš asfaltbetonio mišinio AC 22 PS </t>
  </si>
  <si>
    <t xml:space="preserve">Juodųjų dangų paviršiaus pagruntavimas bitumine emulsija </t>
  </si>
  <si>
    <t xml:space="preserve">Apatinio asfalto sluoksnio 4 cm storio įrengimas, panaudojant asfaltbetonio klotuvą iš asfaltbetonio mišinio AC 16 AS </t>
  </si>
  <si>
    <t xml:space="preserve">Viršutinio asfalto sluoksnio 4 cm storio įrengimas, panaudojant asfaltbetonio klotuvą iš asfaltbetonio mišinio AC 11 VS </t>
  </si>
  <si>
    <t>Šiukšliadėžių įrengimas</t>
  </si>
  <si>
    <t>9. Pėsčiųjų tako įrengimas</t>
  </si>
  <si>
    <t>9.3</t>
  </si>
  <si>
    <t>9.4</t>
  </si>
  <si>
    <t>9.5</t>
  </si>
  <si>
    <t>9.6</t>
  </si>
  <si>
    <t>9.7</t>
  </si>
  <si>
    <t>9.8</t>
  </si>
  <si>
    <t>Apsauginio šalčiui atsparaus sluoksnio 14 cm storio įrengimas</t>
  </si>
  <si>
    <t>10. Tvirtinimo darbai</t>
  </si>
  <si>
    <t>10.1</t>
  </si>
  <si>
    <t>10.2</t>
  </si>
  <si>
    <t xml:space="preserve">Griovio dugno tvirtinimas h=10 cm žvyru 0/11, 0/16, 0/22  </t>
  </si>
  <si>
    <t>Iš viso skyriuje 10, Eur be PVM</t>
  </si>
  <si>
    <t xml:space="preserve">11. Vertikalaus ir horizontalaus kelio ženklinimo įrengimo darbai </t>
  </si>
  <si>
    <t>11.1</t>
  </si>
  <si>
    <t>11.2</t>
  </si>
  <si>
    <t>11.3</t>
  </si>
  <si>
    <t>11.4</t>
  </si>
  <si>
    <t>11.5</t>
  </si>
  <si>
    <t>11.6</t>
  </si>
  <si>
    <t>11.7</t>
  </si>
  <si>
    <t>11.8</t>
  </si>
  <si>
    <t>11.9</t>
  </si>
  <si>
    <t>11.10</t>
  </si>
  <si>
    <t>11.11</t>
  </si>
  <si>
    <t>Iš viso skyriuje 11, Eur be PVM</t>
  </si>
  <si>
    <t>11.12</t>
  </si>
  <si>
    <t>11.13</t>
  </si>
  <si>
    <t>Kelio ženklų vienastiebių metalinių atramų ant monolitinių betoninių pamatų įrengimas</t>
  </si>
  <si>
    <t>Kelio ženklų dvistiebių metalinių atramų ant monolitinių betoninių pamatų įrengimas</t>
  </si>
  <si>
    <t>Esamų kelio ženklų skydų atstatymas ant vienstiebių atramų rankiniu būdu</t>
  </si>
  <si>
    <t>Esamų kelio ženklų dvistiebių metalinių atramų ant monolitinių betoninių pamatų atstatymas</t>
  </si>
  <si>
    <t>Esamų kelio ženklų skydų atstatymas ant dvistiebių atramų rankiniu būdu</t>
  </si>
  <si>
    <t>Dangos ženklinimas 1.1 balta siaura ištisine 0,12 m pločio linija (termoplastu ar šaltu plastiku)</t>
  </si>
  <si>
    <t>Dangos ženklinimas 1.5 balta siaura brūkšnine 0,12 m pločio linija, kai brūkšnio ir tarpo santykis 1:3 (termoplastu ar šaltu plastiku)</t>
  </si>
  <si>
    <t>Dangos ženklinimas 1.6 balta siaura brūkšnine 0,12 m pločio linija, kai brūkšnio ir tarpo santykis 3:1 (termoplastu ar šaltu plastiku)</t>
  </si>
  <si>
    <t>Dangos ženklinimas 1.7 balta siaura brūkšnine 0,12 m pločio linija, kai brūkšnio ir tarpo santykis 1:1 (termoplastu ar šaltu plastiku)</t>
  </si>
  <si>
    <t>Dangos ženklinimas 1.12 iš baltų trikampių sudaryta linija (termoplastu ar šaltu plastiku)</t>
  </si>
  <si>
    <t>Dangos ženklinimas 1.22 balta plati brūkšninė 0,25 m pločio linija, kai brūkšnio ir tarpo santykis 1:1 (termoplastu ar šaltu plastiku)</t>
  </si>
  <si>
    <t>Dangos ženklinimas 1.2 balta plati ištisine 0,25 m pločio linija (termoplastu ar šaltu plastiku)</t>
  </si>
  <si>
    <t>Signalinių stulpelių įrengimas</t>
  </si>
  <si>
    <t>–  atramų</t>
  </si>
  <si>
    <t>–  ženklų</t>
  </si>
  <si>
    <t>11.1.1</t>
  </si>
  <si>
    <t>11.1.2</t>
  </si>
  <si>
    <t>11.2.1</t>
  </si>
  <si>
    <t>11.2.2</t>
  </si>
  <si>
    <t>12.1</t>
  </si>
  <si>
    <t>12.2</t>
  </si>
  <si>
    <t>12. Apsauginių kelio atitvarų/pėsčiųjų apsauginių tvorelių įrengimo darbai</t>
  </si>
  <si>
    <t>Dėžinio profilio apsauginių metalinių atitvarų  H1 W4 A ant metalinių statramsčių įrengimas</t>
  </si>
  <si>
    <t xml:space="preserve">Pėsčiųjų apsauginės tvorelės įrengimas </t>
  </si>
  <si>
    <t>Iš viso skyriuje 12, Eur be PVM</t>
  </si>
  <si>
    <t>13. Kiti darbai</t>
  </si>
  <si>
    <t>13.1</t>
  </si>
  <si>
    <t>13.2</t>
  </si>
  <si>
    <t>Geodezinės nuotraukos atlikimas</t>
  </si>
  <si>
    <t>Kadastrinės bylos parengimas</t>
  </si>
  <si>
    <t>Iš viso skyriuje 13, Eur be PVM</t>
  </si>
  <si>
    <t>Iš viso skyriuje , 
Eur be PVM</t>
  </si>
  <si>
    <t>Pėsčiųjų dviračių tako įrengimo darbų dalis</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</si>
  <si>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0"/>
        <rFont val="Times New Roman"/>
        <family val="1"/>
        <charset val="186"/>
      </rPr>
      <t xml:space="preserve"> Marijampolės kelių tarnyba Gamyklų g. 12.</t>
    </r>
    <r>
      <rPr>
        <sz val="10"/>
        <rFont val="Times New Roman"/>
        <family val="1"/>
        <charset val="186"/>
      </rPr>
      <t xml:space="preserve">
</t>
    </r>
    <r>
      <rPr>
        <i/>
        <sz val="10"/>
        <rFont val="Times New Roman"/>
        <family val="1"/>
        <charset val="186"/>
      </rPr>
      <t xml:space="preserve">Medžiagos, kurios turi būti gabenamos į sandėliavimo vietas:
</t>
    </r>
    <r>
      <rPr>
        <sz val="10"/>
        <rFont val="Times New Roman"/>
        <family val="1"/>
        <charset val="186"/>
      </rPr>
      <t>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</si>
  <si>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Rajoninio kelio Nr. 2602 Kazlų Rūda-Višakio Rūda-Blūviškiai ruožo nuo 5,358 iki 9,240 km rekonstravimas</t>
  </si>
  <si>
    <t>II gr. grunto kasimas ir griovių įrengimas ekskavatoriais iškasose, pakrovimas į autosavivarčius ir išvežimas iki 10 km atstumu</t>
  </si>
  <si>
    <t>Žemės sankasos viršaus planiravimas mechanizuotu būdu</t>
  </si>
  <si>
    <t>Šlaitų, plotų planiravimas ir sutvirtinimas hidrosėjos būdu</t>
  </si>
  <si>
    <t>Infiltracinių šulinių įrengimas (5vnt)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</si>
</sst>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0.00\ "/>
    <numFmt numFmtId="165" formatCode="0.000"/>
    <numFmt numFmtId="166" formatCode="0.0000"/>
  </numFmts>
  <fonts count="23"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i/>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6"/>
      <color rgb="FF000000"/>
      <name val="Times New Roman"/>
      <family val="1"/>
      <charset val="186"/>
    </font>
    <font>
      <sz val="10"/>
      <name val="Times New Roman"/>
      <family val="1"/>
      <charset val="186"/>
    </font>
    <font>
      <i/>
      <sz val="10"/>
      <name val="Times New Roman"/>
      <family val="1"/>
      <charset val="186"/>
    </font>
    <font>
      <b/>
      <sz val="10"/>
      <name val="Times New Roman"/>
      <family val="1"/>
      <charset val="186"/>
    </font>
    <font>
      <b/>
      <i/>
      <sz val="10"/>
      <name val="Times New Roman"/>
      <family val="1"/>
      <charset val="186"/>
    </font>
    <font>
      <b/>
      <i/>
      <sz val="11"/>
      <color rgb="FF000000"/>
      <name val="Times New Roman"/>
      <family val="1"/>
      <charset val="186"/>
    </font>
    <font>
      <b/>
      <i/>
      <sz val="11"/>
      <name val="Times New Roman"/>
      <family val="1"/>
      <charset val="186"/>
    </font>
    <font>
      <i/>
      <sz val="11"/>
      <color theme="1"/>
      <name val="Calibri"/>
      <family val="2"/>
      <charset val="186"/>
      <scheme val="minor"/>
    </font>
    <font>
      <sz val="10"/>
      <color theme="1"/>
      <name val="Times New Roman"/>
      <family val="1"/>
      <charset val="186"/>
    </font>
    <font>
      <b/>
      <sz val="11"/>
      <name val="Times New Roman"/>
      <charset val="186"/>
    </font>
    <font>
      <sz val="11"/>
      <name val="Times New Roman"/>
      <charset val="186"/>
    </font>
  </fonts>
  <fills count="7">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180">
    <xf numFmtId="0" fontId="0" fillId="0" borderId="0" xfId="0"/>
    <xf numFmtId="0" fontId="2" fillId="0" borderId="0" xfId="1" applyFont="1" applyAlignment="1" applyProtection="1">
      <alignment horizontal="center" vertical="center" wrapText="1"/>
    </xf>
    <xf numFmtId="0" fontId="7" fillId="0" borderId="0" xfId="0" applyFont="1" applyProtection="1">
      <protection locked="0"/>
    </xf>
    <xf numFmtId="0" fontId="7" fillId="0" borderId="0" xfId="0" applyFont="1" applyAlignment="1" applyProtection="1">
      <alignment wrapText="1"/>
      <protection locked="0"/>
    </xf>
    <xf numFmtId="0" fontId="6"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0" fontId="2" fillId="0" borderId="0" xfId="1" applyNumberFormat="1" applyFont="1" applyAlignment="1" applyProtection="1">
      <alignment horizontal="center" vertical="center" wrapText="1"/>
    </xf>
    <xf numFmtId="0" fontId="7" fillId="0" borderId="0" xfId="0" applyNumberFormat="1" applyFont="1"/>
    <xf numFmtId="0" fontId="7" fillId="0" borderId="0" xfId="0" applyFont="1" applyAlignment="1">
      <alignment wrapText="1"/>
    </xf>
    <xf numFmtId="0" fontId="2" fillId="0" borderId="7" xfId="2" applyFont="1" applyBorder="1" applyAlignment="1" applyProtection="1">
      <alignment horizontal="center" vertical="center" wrapText="1"/>
    </xf>
    <xf numFmtId="0" fontId="2" fillId="0" borderId="8" xfId="2" applyFont="1" applyBorder="1" applyAlignment="1" applyProtection="1">
      <alignment horizontal="center" vertical="center" wrapText="1"/>
    </xf>
    <xf numFmtId="0" fontId="2" fillId="0" borderId="8" xfId="2" applyNumberFormat="1" applyFont="1" applyBorder="1" applyAlignment="1" applyProtection="1">
      <alignment horizontal="center" vertical="center" wrapText="1"/>
    </xf>
    <xf numFmtId="0" fontId="2" fillId="0" borderId="8" xfId="1"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0" fontId="4" fillId="0" borderId="0" xfId="0" applyFont="1" applyBorder="1" applyAlignment="1" applyProtection="1">
      <alignment horizontal="center" vertical="center" wrapText="1"/>
      <protection locked="0"/>
    </xf>
    <xf numFmtId="4" fontId="4" fillId="0" borderId="12" xfId="0" applyNumberFormat="1" applyFont="1" applyBorder="1" applyAlignment="1" applyProtection="1">
      <alignment horizontal="center" vertical="center" wrapText="1"/>
      <protection locked="0"/>
    </xf>
    <xf numFmtId="4" fontId="11" fillId="0" borderId="13" xfId="0" applyNumberFormat="1" applyFont="1" applyBorder="1" applyAlignment="1" applyProtection="1">
      <alignment horizontal="center" vertical="center"/>
      <protection locked="0"/>
    </xf>
    <xf numFmtId="4" fontId="11" fillId="0" borderId="0" xfId="0" applyNumberFormat="1" applyFont="1" applyBorder="1" applyAlignment="1" applyProtection="1">
      <alignment horizontal="center" vertical="center"/>
      <protection locked="0"/>
    </xf>
    <xf numFmtId="0" fontId="7" fillId="0" borderId="0" xfId="0" applyFont="1" applyBorder="1" applyAlignment="1" applyProtection="1">
      <alignment wrapText="1"/>
      <protection locked="0"/>
    </xf>
    <xf numFmtId="0" fontId="4" fillId="0" borderId="0" xfId="4" applyFont="1" applyBorder="1" applyAlignment="1">
      <alignment vertical="center"/>
    </xf>
    <xf numFmtId="0" fontId="4" fillId="0" borderId="0" xfId="4" applyFont="1" applyBorder="1" applyAlignment="1">
      <alignment vertical="center" wrapText="1"/>
    </xf>
    <xf numFmtId="0" fontId="4" fillId="0" borderId="0" xfId="4" applyNumberFormat="1" applyFont="1" applyBorder="1" applyAlignment="1">
      <alignment vertical="center"/>
    </xf>
    <xf numFmtId="4" fontId="4" fillId="0" borderId="0" xfId="3" applyNumberFormat="1" applyFont="1" applyBorder="1" applyAlignment="1">
      <alignment horizontal="center" vertical="center" wrapText="1"/>
    </xf>
    <xf numFmtId="4" fontId="4" fillId="0" borderId="0" xfId="4" applyNumberFormat="1" applyFont="1" applyBorder="1" applyAlignment="1">
      <alignment horizontal="right" vertical="center"/>
    </xf>
    <xf numFmtId="4" fontId="4" fillId="0" borderId="0" xfId="4" applyNumberFormat="1" applyFont="1" applyBorder="1" applyAlignment="1">
      <alignment horizontal="right" vertical="center" wrapText="1"/>
    </xf>
    <xf numFmtId="0" fontId="4" fillId="0" borderId="0" xfId="4" applyNumberFormat="1" applyFont="1" applyBorder="1" applyAlignment="1">
      <alignment horizontal="right" vertical="center"/>
    </xf>
    <xf numFmtId="0" fontId="4" fillId="0" borderId="14" xfId="3" applyFont="1" applyBorder="1" applyAlignment="1">
      <alignment horizontal="center" vertical="center" wrapText="1"/>
    </xf>
    <xf numFmtId="0" fontId="7" fillId="0" borderId="0" xfId="0" applyFont="1" applyBorder="1" applyProtection="1">
      <protection locked="0"/>
    </xf>
    <xf numFmtId="4" fontId="4" fillId="0" borderId="13" xfId="3"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49" fontId="10" fillId="0" borderId="5" xfId="0" applyNumberFormat="1" applyFont="1" applyBorder="1" applyAlignment="1">
      <alignment horizontal="center" vertical="center" wrapText="1"/>
    </xf>
    <xf numFmtId="49" fontId="10" fillId="0" borderId="7" xfId="0" applyNumberFormat="1" applyFont="1" applyBorder="1" applyAlignment="1">
      <alignment horizontal="center" vertical="center" wrapText="1"/>
    </xf>
    <xf numFmtId="49" fontId="10" fillId="0" borderId="15"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3" fillId="0" borderId="8" xfId="0" applyFont="1" applyBorder="1" applyAlignment="1">
      <alignment horizontal="center" vertical="center"/>
    </xf>
    <xf numFmtId="0" fontId="13" fillId="0" borderId="24" xfId="0" applyFont="1" applyBorder="1" applyAlignment="1">
      <alignment horizontal="center" vertical="center"/>
    </xf>
    <xf numFmtId="0" fontId="13" fillId="0" borderId="22" xfId="0" applyFont="1" applyBorder="1" applyAlignment="1">
      <alignment horizontal="center" vertical="center"/>
    </xf>
    <xf numFmtId="0" fontId="13" fillId="0" borderId="3" xfId="0" applyFont="1" applyBorder="1" applyAlignment="1">
      <alignment horizontal="center" vertical="center"/>
    </xf>
    <xf numFmtId="0" fontId="13" fillId="0" borderId="1" xfId="0" applyFont="1" applyBorder="1" applyAlignment="1">
      <alignment vertical="center" wrapText="1"/>
    </xf>
    <xf numFmtId="0" fontId="13" fillId="0" borderId="8" xfId="0" applyFont="1" applyBorder="1" applyAlignment="1">
      <alignment horizontal="left" vertical="center" wrapText="1"/>
    </xf>
    <xf numFmtId="0" fontId="13" fillId="0" borderId="22" xfId="0" applyFont="1" applyBorder="1" applyAlignment="1">
      <alignment horizontal="left" vertical="center" wrapText="1"/>
    </xf>
    <xf numFmtId="0" fontId="13" fillId="0" borderId="24" xfId="0" applyFont="1" applyBorder="1" applyAlignment="1">
      <alignment horizontal="left" vertical="center" wrapText="1"/>
    </xf>
    <xf numFmtId="49" fontId="13" fillId="0" borderId="3" xfId="0" applyNumberFormat="1" applyFont="1" applyBorder="1" applyAlignment="1">
      <alignment horizontal="left" vertical="center" wrapText="1"/>
    </xf>
    <xf numFmtId="49" fontId="13" fillId="0" borderId="1" xfId="0" applyNumberFormat="1" applyFont="1" applyBorder="1" applyAlignment="1">
      <alignment horizontal="left" vertical="center" wrapText="1"/>
    </xf>
    <xf numFmtId="2" fontId="13" fillId="0" borderId="1" xfId="0" applyNumberFormat="1" applyFont="1" applyBorder="1" applyAlignment="1">
      <alignment horizontal="center" vertical="center"/>
    </xf>
    <xf numFmtId="2" fontId="13" fillId="0" borderId="8" xfId="0" applyNumberFormat="1" applyFont="1" applyBorder="1" applyAlignment="1">
      <alignment horizontal="center" vertical="center"/>
    </xf>
    <xf numFmtId="2" fontId="13" fillId="0" borderId="22" xfId="0" applyNumberFormat="1" applyFont="1" applyBorder="1" applyAlignment="1">
      <alignment horizontal="center" vertical="center"/>
    </xf>
    <xf numFmtId="2" fontId="13" fillId="0" borderId="24" xfId="0" applyNumberFormat="1" applyFont="1" applyBorder="1" applyAlignment="1">
      <alignment horizontal="center" vertical="center"/>
    </xf>
    <xf numFmtId="2" fontId="13" fillId="0" borderId="3" xfId="0" applyNumberFormat="1" applyFont="1" applyBorder="1" applyAlignment="1">
      <alignment horizontal="center" vertical="center"/>
    </xf>
    <xf numFmtId="0" fontId="13" fillId="0" borderId="1" xfId="0" applyFont="1" applyFill="1" applyBorder="1" applyAlignment="1">
      <alignment horizontal="center" vertical="center"/>
    </xf>
    <xf numFmtId="165" fontId="13" fillId="0" borderId="1" xfId="0" applyNumberFormat="1" applyFont="1" applyFill="1" applyBorder="1" applyAlignment="1">
      <alignment horizontal="center" vertical="center"/>
    </xf>
    <xf numFmtId="0" fontId="13" fillId="0" borderId="1" xfId="0" applyFont="1" applyFill="1" applyBorder="1" applyAlignment="1">
      <alignment horizontal="left" vertical="center" wrapText="1"/>
    </xf>
    <xf numFmtId="49" fontId="10" fillId="0" borderId="18" xfId="0" applyNumberFormat="1" applyFont="1" applyBorder="1" applyAlignment="1">
      <alignment horizontal="center" vertical="center" wrapText="1"/>
    </xf>
    <xf numFmtId="49" fontId="14" fillId="0" borderId="1" xfId="0" applyNumberFormat="1" applyFont="1" applyBorder="1" applyAlignment="1">
      <alignment horizontal="center" vertical="center"/>
    </xf>
    <xf numFmtId="0" fontId="17" fillId="0" borderId="0" xfId="1" applyFont="1" applyAlignment="1" applyProtection="1">
      <alignment horizontal="center" vertical="center" wrapText="1"/>
    </xf>
    <xf numFmtId="0" fontId="17" fillId="0" borderId="20" xfId="2" applyFont="1" applyBorder="1" applyAlignment="1" applyProtection="1">
      <alignment horizontal="center" vertical="center" wrapText="1"/>
    </xf>
    <xf numFmtId="0" fontId="0" fillId="0" borderId="0" xfId="0"/>
    <xf numFmtId="49" fontId="5" fillId="0" borderId="1" xfId="0" applyNumberFormat="1" applyFont="1" applyBorder="1" applyAlignment="1">
      <alignment horizontal="left" vertical="center" wrapText="1"/>
    </xf>
    <xf numFmtId="0" fontId="7" fillId="0" borderId="0" xfId="0" applyFont="1" applyProtection="1">
      <protection locked="0"/>
    </xf>
    <xf numFmtId="0" fontId="7" fillId="0" borderId="0" xfId="0" applyFont="1" applyAlignment="1" applyProtection="1">
      <alignment wrapText="1"/>
      <protection locked="0"/>
    </xf>
    <xf numFmtId="0" fontId="6" fillId="0" borderId="0" xfId="0" applyFont="1" applyProtection="1">
      <protection locked="0"/>
    </xf>
    <xf numFmtId="49" fontId="5" fillId="0" borderId="1" xfId="0" applyNumberFormat="1" applyFont="1" applyFill="1" applyBorder="1" applyAlignment="1">
      <alignment horizontal="left" vertical="center" wrapText="1"/>
    </xf>
    <xf numFmtId="4" fontId="4" fillId="4" borderId="1" xfId="4" applyNumberFormat="1" applyFont="1" applyFill="1" applyBorder="1" applyAlignment="1" applyProtection="1">
      <alignment horizontal="center" vertical="center" wrapText="1"/>
      <protection locked="0"/>
    </xf>
    <xf numFmtId="49" fontId="5"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49" fontId="5" fillId="0" borderId="3" xfId="0" applyNumberFormat="1" applyFont="1" applyBorder="1" applyAlignment="1">
      <alignment horizontal="left" vertical="center" wrapText="1"/>
    </xf>
    <xf numFmtId="49"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49" fontId="10" fillId="0" borderId="8" xfId="0" applyNumberFormat="1" applyFont="1" applyBorder="1" applyAlignment="1">
      <alignment horizontal="center" vertical="center" wrapText="1"/>
    </xf>
    <xf numFmtId="49" fontId="5" fillId="0" borderId="8" xfId="0" applyNumberFormat="1" applyFont="1" applyBorder="1" applyAlignment="1">
      <alignment horizontal="left" vertical="center" wrapText="1"/>
    </xf>
    <xf numFmtId="49" fontId="5" fillId="0" borderId="8"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0" fontId="2" fillId="0" borderId="8" xfId="2" applyFont="1" applyBorder="1" applyAlignment="1" applyProtection="1">
      <alignment horizontal="center" vertical="center" wrapText="1"/>
    </xf>
    <xf numFmtId="0" fontId="2" fillId="0" borderId="8" xfId="1"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4" fontId="4" fillId="4" borderId="3" xfId="4" applyNumberFormat="1" applyFont="1" applyFill="1" applyBorder="1" applyAlignment="1" applyProtection="1">
      <alignment horizontal="center" vertical="center" wrapText="1"/>
      <protection locked="0"/>
    </xf>
    <xf numFmtId="4" fontId="4" fillId="4" borderId="8" xfId="4" applyNumberFormat="1" applyFont="1" applyFill="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4" fontId="4" fillId="0" borderId="12" xfId="0" applyNumberFormat="1" applyFont="1" applyBorder="1" applyAlignment="1" applyProtection="1">
      <alignment horizontal="center" vertical="center" wrapText="1"/>
      <protection locked="0"/>
    </xf>
    <xf numFmtId="4" fontId="11" fillId="0" borderId="13" xfId="0" applyNumberFormat="1" applyFont="1" applyBorder="1" applyAlignment="1" applyProtection="1">
      <alignment horizontal="center" vertical="center"/>
      <protection locked="0"/>
    </xf>
    <xf numFmtId="4" fontId="4" fillId="0" borderId="0" xfId="3" applyNumberFormat="1" applyFont="1" applyBorder="1" applyAlignment="1">
      <alignment horizontal="center" vertical="center" wrapText="1"/>
    </xf>
    <xf numFmtId="4" fontId="4" fillId="0" borderId="0" xfId="4" applyNumberFormat="1" applyFont="1" applyBorder="1" applyAlignment="1">
      <alignment horizontal="right" vertical="center"/>
    </xf>
    <xf numFmtId="4" fontId="4" fillId="0" borderId="0" xfId="4" applyNumberFormat="1" applyFont="1" applyBorder="1" applyAlignment="1">
      <alignment horizontal="right" vertical="center" wrapText="1"/>
    </xf>
    <xf numFmtId="2" fontId="2" fillId="0" borderId="8" xfId="2" applyNumberFormat="1" applyFont="1" applyBorder="1" applyAlignment="1" applyProtection="1">
      <alignment horizontal="center" vertical="center" wrapText="1"/>
    </xf>
    <xf numFmtId="2" fontId="5" fillId="0" borderId="3" xfId="0" applyNumberFormat="1" applyFont="1" applyBorder="1" applyAlignment="1">
      <alignment horizontal="center" vertical="center"/>
    </xf>
    <xf numFmtId="2" fontId="5" fillId="0" borderId="1" xfId="0" applyNumberFormat="1" applyFont="1" applyBorder="1" applyAlignment="1">
      <alignment horizontal="center" vertical="center"/>
    </xf>
    <xf numFmtId="2" fontId="5" fillId="0" borderId="8" xfId="0" applyNumberFormat="1" applyFont="1" applyBorder="1" applyAlignment="1">
      <alignment horizontal="center" vertical="center"/>
    </xf>
    <xf numFmtId="0" fontId="15"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xf>
    <xf numFmtId="0" fontId="15" fillId="0" borderId="1" xfId="0" applyFont="1" applyBorder="1" applyAlignment="1">
      <alignment horizontal="right" vertical="center"/>
    </xf>
    <xf numFmtId="0" fontId="13" fillId="0" borderId="0" xfId="0" applyFont="1"/>
    <xf numFmtId="0" fontId="14" fillId="0" borderId="0" xfId="0" applyFont="1" applyAlignment="1">
      <alignment horizontal="left" vertical="center" wrapText="1"/>
    </xf>
    <xf numFmtId="0" fontId="16" fillId="0" borderId="0" xfId="0" applyFont="1"/>
    <xf numFmtId="4" fontId="13" fillId="0" borderId="1" xfId="0" applyNumberFormat="1" applyFont="1" applyBorder="1" applyAlignment="1">
      <alignment horizontal="center" vertical="center"/>
    </xf>
    <xf numFmtId="4" fontId="15" fillId="0" borderId="1" xfId="0" applyNumberFormat="1" applyFont="1" applyBorder="1" applyAlignment="1">
      <alignment horizontal="center" vertical="center"/>
    </xf>
    <xf numFmtId="49" fontId="10" fillId="0" borderId="19" xfId="0" applyNumberFormat="1" applyFont="1" applyBorder="1" applyAlignment="1">
      <alignment horizontal="center" vertical="center"/>
    </xf>
    <xf numFmtId="49" fontId="10" fillId="0" borderId="20" xfId="0" applyNumberFormat="1" applyFont="1" applyBorder="1" applyAlignment="1">
      <alignment horizontal="center" vertical="center"/>
    </xf>
    <xf numFmtId="49" fontId="10" fillId="0" borderId="23" xfId="0" applyNumberFormat="1" applyFont="1" applyBorder="1" applyAlignment="1">
      <alignment horizontal="center" vertical="center" wrapText="1"/>
    </xf>
    <xf numFmtId="49" fontId="10" fillId="0" borderId="19" xfId="0" applyNumberFormat="1" applyFont="1" applyBorder="1" applyAlignment="1">
      <alignment horizontal="center" vertical="center" wrapText="1"/>
    </xf>
    <xf numFmtId="49" fontId="10" fillId="0" borderId="21" xfId="0" applyNumberFormat="1" applyFont="1" applyBorder="1" applyAlignment="1">
      <alignment horizontal="center" vertical="center" wrapText="1"/>
    </xf>
    <xf numFmtId="0" fontId="18" fillId="0" borderId="0" xfId="4" applyFont="1" applyBorder="1" applyAlignment="1">
      <alignment vertical="center"/>
    </xf>
    <xf numFmtId="4" fontId="18" fillId="0" borderId="0" xfId="4" applyNumberFormat="1" applyFont="1" applyBorder="1" applyAlignment="1">
      <alignment horizontal="right" vertical="center"/>
    </xf>
    <xf numFmtId="0" fontId="17" fillId="0" borderId="8" xfId="2" applyFont="1" applyBorder="1" applyAlignment="1" applyProtection="1">
      <alignment horizontal="center" vertical="center" wrapText="1"/>
    </xf>
    <xf numFmtId="0" fontId="19" fillId="0" borderId="0" xfId="0" applyFont="1"/>
    <xf numFmtId="0" fontId="8" fillId="0" borderId="0" xfId="0" applyFont="1"/>
    <xf numFmtId="0" fontId="13" fillId="0" borderId="1" xfId="0" applyFont="1" applyFill="1" applyBorder="1" applyAlignment="1">
      <alignment vertical="center" wrapText="1"/>
    </xf>
    <xf numFmtId="0" fontId="13" fillId="0" borderId="22" xfId="0" applyFont="1" applyFill="1" applyBorder="1" applyAlignment="1">
      <alignment vertical="center" wrapText="1"/>
    </xf>
    <xf numFmtId="0" fontId="13" fillId="0" borderId="22" xfId="0" applyFont="1" applyBorder="1" applyAlignment="1">
      <alignment vertical="center" wrapText="1"/>
    </xf>
    <xf numFmtId="0" fontId="13" fillId="0" borderId="3" xfId="0" applyFont="1" applyBorder="1" applyAlignment="1">
      <alignment vertical="center" wrapText="1"/>
    </xf>
    <xf numFmtId="0" fontId="13" fillId="0" borderId="24" xfId="0" applyFont="1" applyBorder="1" applyAlignment="1">
      <alignment vertical="center" wrapText="1"/>
    </xf>
    <xf numFmtId="0" fontId="13" fillId="0" borderId="8" xfId="0" applyFont="1" applyBorder="1" applyAlignment="1">
      <alignment vertical="center" wrapText="1"/>
    </xf>
    <xf numFmtId="49" fontId="5" fillId="0" borderId="24" xfId="0" applyNumberFormat="1" applyFont="1" applyBorder="1" applyAlignment="1">
      <alignment horizontal="left" vertical="center" wrapText="1"/>
    </xf>
    <xf numFmtId="49" fontId="5" fillId="0" borderId="24" xfId="0" applyNumberFormat="1" applyFont="1" applyBorder="1" applyAlignment="1">
      <alignment horizontal="center" vertical="center" wrapText="1"/>
    </xf>
    <xf numFmtId="2" fontId="5" fillId="0" borderId="24" xfId="0" applyNumberFormat="1" applyFont="1" applyBorder="1" applyAlignment="1">
      <alignment horizontal="center" vertical="center"/>
    </xf>
    <xf numFmtId="4" fontId="4" fillId="4" borderId="24" xfId="3" applyNumberFormat="1" applyFont="1" applyFill="1" applyBorder="1" applyAlignment="1" applyProtection="1">
      <alignment horizontal="center" vertical="center" wrapText="1"/>
      <protection locked="0"/>
    </xf>
    <xf numFmtId="49" fontId="10" fillId="0" borderId="22" xfId="0" applyNumberFormat="1" applyFont="1" applyBorder="1" applyAlignment="1">
      <alignment horizontal="center" vertical="center" wrapText="1"/>
    </xf>
    <xf numFmtId="0" fontId="4" fillId="0" borderId="27" xfId="3" applyFont="1" applyBorder="1" applyAlignment="1">
      <alignment horizontal="center" vertical="center" wrapText="1"/>
    </xf>
    <xf numFmtId="4" fontId="4" fillId="0" borderId="28" xfId="3" applyNumberFormat="1" applyFont="1" applyBorder="1" applyAlignment="1">
      <alignment horizontal="center" vertical="center" wrapText="1"/>
    </xf>
    <xf numFmtId="49" fontId="10" fillId="0" borderId="29" xfId="0" applyNumberFormat="1" applyFont="1" applyBorder="1" applyAlignment="1">
      <alignment horizontal="center" vertical="center" wrapText="1"/>
    </xf>
    <xf numFmtId="4" fontId="5" fillId="0" borderId="30" xfId="0" applyNumberFormat="1" applyFont="1" applyBorder="1" applyAlignment="1">
      <alignment horizontal="center" vertical="center" wrapText="1"/>
    </xf>
    <xf numFmtId="49" fontId="10" fillId="0" borderId="20" xfId="0" applyNumberFormat="1" applyFont="1" applyBorder="1" applyAlignment="1">
      <alignment horizontal="center" vertical="center" wrapText="1"/>
    </xf>
    <xf numFmtId="49" fontId="5" fillId="0" borderId="25" xfId="0" applyNumberFormat="1" applyFont="1" applyBorder="1" applyAlignment="1">
      <alignment horizontal="left" vertical="center" wrapText="1"/>
    </xf>
    <xf numFmtId="49" fontId="5" fillId="0" borderId="25" xfId="0" applyNumberFormat="1" applyFont="1" applyBorder="1" applyAlignment="1">
      <alignment horizontal="center" vertical="center" wrapText="1"/>
    </xf>
    <xf numFmtId="2" fontId="5" fillId="0" borderId="25" xfId="0" applyNumberFormat="1" applyFont="1" applyBorder="1" applyAlignment="1">
      <alignment horizontal="center" vertical="center"/>
    </xf>
    <xf numFmtId="4" fontId="5" fillId="0" borderId="33" xfId="0" applyNumberFormat="1" applyFont="1" applyBorder="1" applyAlignment="1">
      <alignment horizontal="center" vertical="center" wrapText="1"/>
    </xf>
    <xf numFmtId="49" fontId="10" fillId="0" borderId="32" xfId="0" applyNumberFormat="1" applyFont="1" applyBorder="1" applyAlignment="1">
      <alignment horizontal="center" vertical="center" wrapText="1"/>
    </xf>
    <xf numFmtId="49" fontId="14" fillId="0" borderId="22" xfId="0" applyNumberFormat="1" applyFont="1" applyBorder="1" applyAlignment="1">
      <alignment horizontal="center" vertical="center"/>
    </xf>
    <xf numFmtId="4" fontId="4" fillId="4" borderId="24" xfId="4" applyNumberFormat="1" applyFont="1" applyFill="1" applyBorder="1" applyAlignment="1" applyProtection="1">
      <alignment horizontal="center" vertical="center" wrapText="1"/>
      <protection locked="0"/>
    </xf>
    <xf numFmtId="49" fontId="10" fillId="0" borderId="17" xfId="0" applyNumberFormat="1" applyFont="1" applyBorder="1" applyAlignment="1">
      <alignment horizontal="center" vertical="center" wrapText="1"/>
    </xf>
    <xf numFmtId="49" fontId="10" fillId="0" borderId="34" xfId="0" applyNumberFormat="1" applyFont="1" applyBorder="1" applyAlignment="1">
      <alignment horizontal="center" vertical="center" wrapText="1"/>
    </xf>
    <xf numFmtId="0" fontId="6" fillId="0" borderId="15" xfId="0" applyFont="1" applyBorder="1" applyAlignment="1" applyProtection="1">
      <alignment vertical="center" wrapText="1"/>
      <protection locked="0"/>
    </xf>
    <xf numFmtId="0" fontId="6" fillId="0" borderId="16" xfId="0" applyFont="1" applyBorder="1" applyAlignment="1" applyProtection="1">
      <alignment vertical="center" wrapText="1"/>
      <protection locked="0"/>
    </xf>
    <xf numFmtId="49" fontId="10" fillId="0" borderId="35" xfId="0" applyNumberFormat="1" applyFont="1" applyBorder="1" applyAlignment="1">
      <alignment horizontal="center" vertical="center" wrapText="1"/>
    </xf>
    <xf numFmtId="49" fontId="10" fillId="0" borderId="16" xfId="0" applyNumberFormat="1" applyFont="1" applyBorder="1" applyAlignment="1">
      <alignment horizontal="center" vertical="center" wrapText="1"/>
    </xf>
    <xf numFmtId="0" fontId="13" fillId="0" borderId="31" xfId="0" applyFont="1" applyBorder="1" applyAlignment="1">
      <alignment horizontal="left" vertical="center" wrapText="1"/>
    </xf>
    <xf numFmtId="49" fontId="10" fillId="0" borderId="26" xfId="0" applyNumberFormat="1" applyFont="1" applyBorder="1" applyAlignment="1">
      <alignment horizontal="center" vertical="center" wrapText="1"/>
    </xf>
    <xf numFmtId="49" fontId="10" fillId="0" borderId="36" xfId="0" applyNumberFormat="1" applyFont="1" applyBorder="1" applyAlignment="1">
      <alignment horizontal="center" vertical="center" wrapText="1"/>
    </xf>
    <xf numFmtId="0" fontId="13" fillId="0" borderId="37" xfId="0" applyFont="1" applyBorder="1" applyAlignment="1">
      <alignment vertical="center" wrapText="1"/>
    </xf>
    <xf numFmtId="0" fontId="13" fillId="0" borderId="37" xfId="0" applyFont="1" applyBorder="1" applyAlignment="1">
      <alignment horizontal="center" vertical="center"/>
    </xf>
    <xf numFmtId="2" fontId="13" fillId="0" borderId="37" xfId="0" applyNumberFormat="1" applyFont="1" applyBorder="1" applyAlignment="1">
      <alignment horizontal="center" vertical="center"/>
    </xf>
    <xf numFmtId="4" fontId="5" fillId="0" borderId="13" xfId="0" applyNumberFormat="1" applyFont="1" applyBorder="1" applyAlignment="1">
      <alignment horizontal="center" vertical="center" wrapText="1"/>
    </xf>
    <xf numFmtId="49" fontId="13" fillId="0" borderId="8" xfId="0" applyNumberFormat="1" applyFont="1" applyBorder="1" applyAlignment="1">
      <alignment horizontal="left" vertical="center" wrapText="1"/>
    </xf>
    <xf numFmtId="4" fontId="4" fillId="0" borderId="36" xfId="0" applyNumberFormat="1" applyFont="1" applyBorder="1" applyAlignment="1" applyProtection="1">
      <alignment horizontal="center" vertical="center" wrapText="1"/>
      <protection locked="0"/>
    </xf>
    <xf numFmtId="0" fontId="20" fillId="0" borderId="0" xfId="0" applyFont="1"/>
    <xf numFmtId="0" fontId="13" fillId="5" borderId="3" xfId="0" applyFont="1" applyFill="1" applyBorder="1" applyAlignment="1">
      <alignment horizontal="left" vertical="center" wrapText="1"/>
    </xf>
    <xf numFmtId="0" fontId="13" fillId="5" borderId="1" xfId="0" applyFont="1" applyFill="1" applyBorder="1" applyAlignment="1">
      <alignment horizontal="left" vertical="center" wrapText="1"/>
    </xf>
    <xf numFmtId="0" fontId="13" fillId="5" borderId="3" xfId="0" applyFont="1" applyFill="1" applyBorder="1" applyAlignment="1">
      <alignment vertical="center" wrapText="1"/>
    </xf>
    <xf numFmtId="166" fontId="13" fillId="5" borderId="1" xfId="0" applyNumberFormat="1" applyFont="1" applyFill="1" applyBorder="1" applyAlignment="1">
      <alignment horizontal="center" vertical="center"/>
    </xf>
    <xf numFmtId="4" fontId="7" fillId="0" borderId="0" xfId="0" applyNumberFormat="1" applyFont="1" applyAlignment="1" applyProtection="1">
      <alignment wrapText="1"/>
      <protection locked="0"/>
    </xf>
    <xf numFmtId="4" fontId="21" fillId="6" borderId="1" xfId="3" applyNumberFormat="1" applyFont="1" applyFill="1" applyBorder="1" applyAlignment="1" applyProtection="1">
      <alignment horizontal="center" vertical="center" wrapText="1"/>
      <protection locked="0"/>
    </xf>
    <xf numFmtId="4" fontId="21" fillId="6" borderId="22" xfId="3" applyNumberFormat="1" applyFont="1" applyFill="1" applyBorder="1" applyAlignment="1" applyProtection="1">
      <alignment horizontal="center" vertical="center" wrapText="1"/>
      <protection locked="0"/>
    </xf>
    <xf numFmtId="164" fontId="22" fillId="6" borderId="3" xfId="0" applyNumberFormat="1" applyFont="1" applyFill="1" applyBorder="1" applyAlignment="1" applyProtection="1">
      <alignment horizontal="center" vertical="center"/>
      <protection locked="0"/>
    </xf>
    <xf numFmtId="164" fontId="22" fillId="6" borderId="1" xfId="0" applyNumberFormat="1" applyFont="1" applyFill="1" applyBorder="1" applyAlignment="1" applyProtection="1">
      <alignment horizontal="center" vertical="center"/>
      <protection locked="0"/>
    </xf>
    <xf numFmtId="164" fontId="22" fillId="6" borderId="8" xfId="0" applyNumberFormat="1" applyFont="1" applyFill="1" applyBorder="1" applyAlignment="1" applyProtection="1">
      <alignment horizontal="center" vertical="center"/>
      <protection locked="0"/>
    </xf>
    <xf numFmtId="4" fontId="21" fillId="6" borderId="3" xfId="4" applyNumberFormat="1" applyFont="1" applyFill="1" applyBorder="1" applyAlignment="1" applyProtection="1">
      <alignment horizontal="center" vertical="center" wrapText="1"/>
      <protection locked="0"/>
    </xf>
    <xf numFmtId="4" fontId="21" fillId="6" borderId="1" xfId="4" applyNumberFormat="1" applyFont="1" applyFill="1" applyBorder="1" applyAlignment="1" applyProtection="1">
      <alignment horizontal="center" vertical="center" wrapText="1"/>
      <protection locked="0"/>
    </xf>
    <xf numFmtId="4" fontId="21" fillId="6" borderId="22" xfId="4" applyNumberFormat="1" applyFont="1" applyFill="1" applyBorder="1" applyAlignment="1" applyProtection="1">
      <alignment horizontal="center" vertical="center" wrapText="1"/>
      <protection locked="0"/>
    </xf>
    <xf numFmtId="4" fontId="21" fillId="6" borderId="24" xfId="4" applyNumberFormat="1" applyFont="1" applyFill="1" applyBorder="1" applyAlignment="1" applyProtection="1">
      <alignment horizontal="center" vertical="center" wrapText="1"/>
      <protection locked="0"/>
    </xf>
    <xf numFmtId="4" fontId="21" fillId="6" borderId="37" xfId="4" applyNumberFormat="1" applyFont="1" applyFill="1" applyBorder="1" applyAlignment="1" applyProtection="1">
      <alignment horizontal="center" vertical="center" wrapText="1"/>
      <protection locked="0"/>
    </xf>
    <xf numFmtId="4" fontId="21" fillId="6" borderId="8" xfId="4" applyNumberFormat="1" applyFont="1" applyFill="1" applyBorder="1" applyAlignment="1" applyProtection="1">
      <alignment horizontal="center" vertical="center" wrapText="1"/>
      <protection locked="0"/>
    </xf>
    <xf numFmtId="4" fontId="21" fillId="6" borderId="3" xfId="3" applyNumberFormat="1" applyFont="1" applyFill="1" applyBorder="1" applyAlignment="1" applyProtection="1">
      <alignment horizontal="center" vertical="center" wrapText="1"/>
      <protection locked="0"/>
    </xf>
    <xf numFmtId="4" fontId="21" fillId="6" borderId="24" xfId="3" applyNumberFormat="1" applyFont="1" applyFill="1" applyBorder="1" applyAlignment="1" applyProtection="1">
      <alignment horizontal="center" vertical="center" wrapText="1"/>
      <protection locked="0"/>
    </xf>
    <xf numFmtId="4" fontId="21" fillId="6" borderId="25" xfId="3" applyNumberFormat="1" applyFont="1" applyFill="1" applyBorder="1" applyAlignment="1" applyProtection="1">
      <alignment horizontal="center" vertical="center" wrapText="1"/>
      <protection locked="0"/>
    </xf>
    <xf numFmtId="4" fontId="21" fillId="6" borderId="8" xfId="3" applyNumberFormat="1" applyFont="1" applyFill="1" applyBorder="1" applyAlignment="1" applyProtection="1">
      <alignment horizontal="center" vertical="center" wrapText="1"/>
      <protection locked="0"/>
    </xf>
    <xf numFmtId="0" fontId="2" fillId="3" borderId="10" xfId="1" applyFont="1" applyFill="1" applyBorder="1" applyAlignment="1" applyProtection="1">
      <alignment horizontal="center" vertical="center"/>
    </xf>
    <xf numFmtId="0" fontId="2" fillId="3" borderId="11" xfId="1" applyFont="1" applyFill="1" applyBorder="1" applyAlignment="1" applyProtection="1">
      <alignment horizontal="center" vertical="center"/>
    </xf>
    <xf numFmtId="0" fontId="12" fillId="2" borderId="0" xfId="1" applyFont="1" applyFill="1" applyAlignment="1" applyProtection="1">
      <alignment horizontal="center"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4" fillId="2" borderId="1"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14" fillId="0" borderId="0" xfId="0" applyFont="1" applyAlignment="1">
      <alignment horizontal="left" vertical="center" wrapText="1"/>
    </xf>
    <xf numFmtId="0" fontId="13" fillId="0" borderId="0" xfId="0" applyFont="1" applyAlignment="1">
      <alignment horizontal="left" wrapText="1"/>
    </xf>
    <xf numFmtId="0" fontId="13" fillId="0" borderId="0" xfId="0" applyFont="1" applyAlignment="1">
      <alignment horizontal="left"/>
    </xf>
  </cellXfs>
  <cellStyles count="5">
    <cellStyle name="Įprastas" xfId="0" builtinId="0"/>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M141"/>
  <sheetViews>
    <sheetView tabSelected="1" topLeftCell="B1" zoomScaleNormal="100" workbookViewId="0">
      <selection activeCell="J18" sqref="J18"/>
    </sheetView>
  </sheetViews>
  <sheetFormatPr defaultColWidth="9.08984375" defaultRowHeight="14" x14ac:dyDescent="0.3"/>
  <cols>
    <col min="1" max="1" width="39.6328125" style="11" customWidth="1"/>
    <col min="2" max="2" width="7" style="110" customWidth="1"/>
    <col min="3" max="3" width="74.90625" style="6" customWidth="1"/>
    <col min="4" max="4" width="9.08984375" style="5"/>
    <col min="5" max="5" width="16.36328125" style="10" customWidth="1"/>
    <col min="6" max="6" width="20.6328125" style="7" customWidth="1"/>
    <col min="7" max="7" width="14.6328125" style="5" customWidth="1"/>
    <col min="8" max="8" width="21.54296875" style="8" customWidth="1"/>
    <col min="9" max="9" width="16.08984375" style="2" customWidth="1"/>
    <col min="10" max="12" width="9.08984375" style="2"/>
    <col min="13" max="13" width="9.81640625" style="2" bestFit="1" customWidth="1"/>
    <col min="14" max="16384" width="9.08984375" style="2"/>
  </cols>
  <sheetData>
    <row r="1" spans="1:8" ht="20" x14ac:dyDescent="0.3">
      <c r="A1" s="172" t="s">
        <v>288</v>
      </c>
      <c r="B1" s="172"/>
      <c r="C1" s="172"/>
      <c r="D1" s="172"/>
      <c r="E1" s="172"/>
      <c r="F1" s="172"/>
      <c r="G1" s="172"/>
    </row>
    <row r="2" spans="1:8" ht="14.5" thickBot="1" x14ac:dyDescent="0.35">
      <c r="A2" s="1"/>
      <c r="B2" s="57"/>
      <c r="C2" s="1"/>
      <c r="D2" s="1"/>
      <c r="E2" s="9"/>
      <c r="F2" s="1"/>
      <c r="G2" s="1"/>
    </row>
    <row r="3" spans="1:8" x14ac:dyDescent="0.3">
      <c r="A3" s="170" t="s">
        <v>98</v>
      </c>
      <c r="B3" s="170"/>
      <c r="C3" s="170"/>
      <c r="D3" s="170"/>
      <c r="E3" s="170"/>
      <c r="F3" s="170"/>
      <c r="G3" s="171"/>
    </row>
    <row r="4" spans="1:8" ht="28.5" thickBot="1" x14ac:dyDescent="0.35">
      <c r="A4" s="12" t="s">
        <v>61</v>
      </c>
      <c r="B4" s="58" t="s">
        <v>0</v>
      </c>
      <c r="C4" s="13" t="s">
        <v>1</v>
      </c>
      <c r="D4" s="13" t="s">
        <v>2</v>
      </c>
      <c r="E4" s="14" t="s">
        <v>3</v>
      </c>
      <c r="F4" s="15" t="s">
        <v>4</v>
      </c>
      <c r="G4" s="16" t="s">
        <v>5</v>
      </c>
    </row>
    <row r="5" spans="1:8" x14ac:dyDescent="0.3">
      <c r="A5" s="33" t="s">
        <v>142</v>
      </c>
      <c r="B5" s="56" t="s">
        <v>8</v>
      </c>
      <c r="C5" s="54" t="s">
        <v>143</v>
      </c>
      <c r="D5" s="52" t="s">
        <v>104</v>
      </c>
      <c r="E5" s="53">
        <v>3.8820000000000001</v>
      </c>
      <c r="F5" s="155">
        <v>1200</v>
      </c>
      <c r="G5" s="72">
        <f t="shared" ref="G5" si="0">ROUND((E5*F5),2)</f>
        <v>4658.3999999999996</v>
      </c>
    </row>
    <row r="6" spans="1:8" x14ac:dyDescent="0.3">
      <c r="A6" s="33" t="s">
        <v>142</v>
      </c>
      <c r="B6" s="56" t="s">
        <v>9</v>
      </c>
      <c r="C6" s="36" t="s">
        <v>144</v>
      </c>
      <c r="D6" s="93" t="s">
        <v>17</v>
      </c>
      <c r="E6" s="47">
        <v>97</v>
      </c>
      <c r="F6" s="155">
        <v>40</v>
      </c>
      <c r="G6" s="72">
        <f t="shared" ref="G6:G23" si="1">ROUND((E6*F6),2)</f>
        <v>3880</v>
      </c>
    </row>
    <row r="7" spans="1:8" x14ac:dyDescent="0.3">
      <c r="A7" s="33" t="s">
        <v>142</v>
      </c>
      <c r="B7" s="56" t="s">
        <v>10</v>
      </c>
      <c r="C7" s="36" t="s">
        <v>145</v>
      </c>
      <c r="D7" s="93" t="s">
        <v>17</v>
      </c>
      <c r="E7" s="47">
        <v>99</v>
      </c>
      <c r="F7" s="155">
        <v>60</v>
      </c>
      <c r="G7" s="72">
        <f t="shared" si="1"/>
        <v>5940</v>
      </c>
    </row>
    <row r="8" spans="1:8" x14ac:dyDescent="0.3">
      <c r="A8" s="33" t="s">
        <v>142</v>
      </c>
      <c r="B8" s="56" t="s">
        <v>11</v>
      </c>
      <c r="C8" s="54" t="s">
        <v>146</v>
      </c>
      <c r="D8" s="93" t="s">
        <v>17</v>
      </c>
      <c r="E8" s="47">
        <v>137</v>
      </c>
      <c r="F8" s="155">
        <v>68</v>
      </c>
      <c r="G8" s="72">
        <f t="shared" si="1"/>
        <v>9316</v>
      </c>
    </row>
    <row r="9" spans="1:8" x14ac:dyDescent="0.3">
      <c r="A9" s="33" t="s">
        <v>142</v>
      </c>
      <c r="B9" s="56" t="s">
        <v>12</v>
      </c>
      <c r="C9" s="54" t="s">
        <v>147</v>
      </c>
      <c r="D9" s="93" t="s">
        <v>107</v>
      </c>
      <c r="E9" s="47">
        <v>36.799999999999997</v>
      </c>
      <c r="F9" s="155">
        <v>5</v>
      </c>
      <c r="G9" s="72">
        <f t="shared" si="1"/>
        <v>184</v>
      </c>
    </row>
    <row r="10" spans="1:8" x14ac:dyDescent="0.3">
      <c r="A10" s="33" t="s">
        <v>142</v>
      </c>
      <c r="B10" s="56" t="s">
        <v>13</v>
      </c>
      <c r="C10" s="54" t="s">
        <v>148</v>
      </c>
      <c r="D10" s="93" t="s">
        <v>107</v>
      </c>
      <c r="E10" s="47">
        <v>79.2</v>
      </c>
      <c r="F10" s="155">
        <v>5</v>
      </c>
      <c r="G10" s="72">
        <f t="shared" si="1"/>
        <v>396</v>
      </c>
    </row>
    <row r="11" spans="1:8" x14ac:dyDescent="0.3">
      <c r="A11" s="33" t="s">
        <v>142</v>
      </c>
      <c r="B11" s="56" t="s">
        <v>14</v>
      </c>
      <c r="C11" s="54" t="s">
        <v>149</v>
      </c>
      <c r="D11" s="93" t="s">
        <v>107</v>
      </c>
      <c r="E11" s="47">
        <v>191.8</v>
      </c>
      <c r="F11" s="155">
        <v>5</v>
      </c>
      <c r="G11" s="72">
        <f t="shared" si="1"/>
        <v>959</v>
      </c>
    </row>
    <row r="12" spans="1:8" x14ac:dyDescent="0.3">
      <c r="A12" s="33" t="s">
        <v>142</v>
      </c>
      <c r="B12" s="56" t="s">
        <v>15</v>
      </c>
      <c r="C12" s="54" t="s">
        <v>150</v>
      </c>
      <c r="D12" s="93" t="s">
        <v>162</v>
      </c>
      <c r="E12" s="153">
        <v>0.38950000000000001</v>
      </c>
      <c r="F12" s="155">
        <v>1300</v>
      </c>
      <c r="G12" s="72">
        <f t="shared" si="1"/>
        <v>506.35</v>
      </c>
      <c r="H12" s="17"/>
    </row>
    <row r="13" spans="1:8" ht="26" x14ac:dyDescent="0.3">
      <c r="A13" s="33" t="s">
        <v>142</v>
      </c>
      <c r="B13" s="56" t="s">
        <v>16</v>
      </c>
      <c r="C13" s="54" t="s">
        <v>161</v>
      </c>
      <c r="D13" s="93" t="s">
        <v>107</v>
      </c>
      <c r="E13" s="47">
        <v>118.6</v>
      </c>
      <c r="F13" s="156">
        <v>10</v>
      </c>
      <c r="G13" s="72">
        <f t="shared" si="1"/>
        <v>1186</v>
      </c>
      <c r="H13" s="17"/>
    </row>
    <row r="14" spans="1:8" x14ac:dyDescent="0.3">
      <c r="A14" s="33" t="s">
        <v>142</v>
      </c>
      <c r="B14" s="56" t="s">
        <v>76</v>
      </c>
      <c r="C14" s="54" t="s">
        <v>151</v>
      </c>
      <c r="D14" s="93" t="s">
        <v>17</v>
      </c>
      <c r="E14" s="47">
        <v>26</v>
      </c>
      <c r="F14" s="156">
        <v>1.1000000000000001</v>
      </c>
      <c r="G14" s="72">
        <f t="shared" si="1"/>
        <v>28.6</v>
      </c>
      <c r="H14" s="17"/>
    </row>
    <row r="15" spans="1:8" x14ac:dyDescent="0.3">
      <c r="A15" s="33" t="s">
        <v>142</v>
      </c>
      <c r="B15" s="56" t="s">
        <v>77</v>
      </c>
      <c r="C15" s="54" t="s">
        <v>152</v>
      </c>
      <c r="D15" s="93" t="s">
        <v>17</v>
      </c>
      <c r="E15" s="47">
        <v>18</v>
      </c>
      <c r="F15" s="156">
        <v>1.1000000000000001</v>
      </c>
      <c r="G15" s="72">
        <f t="shared" si="1"/>
        <v>19.8</v>
      </c>
      <c r="H15" s="17"/>
    </row>
    <row r="16" spans="1:8" x14ac:dyDescent="0.3">
      <c r="A16" s="33" t="s">
        <v>142</v>
      </c>
      <c r="B16" s="56" t="s">
        <v>78</v>
      </c>
      <c r="C16" s="54" t="s">
        <v>153</v>
      </c>
      <c r="D16" s="93" t="s">
        <v>17</v>
      </c>
      <c r="E16" s="47">
        <v>5</v>
      </c>
      <c r="F16" s="156">
        <v>1.1000000000000001</v>
      </c>
      <c r="G16" s="72">
        <f t="shared" si="1"/>
        <v>5.5</v>
      </c>
      <c r="H16" s="17"/>
    </row>
    <row r="17" spans="1:9" x14ac:dyDescent="0.3">
      <c r="A17" s="33" t="s">
        <v>142</v>
      </c>
      <c r="B17" s="56" t="s">
        <v>79</v>
      </c>
      <c r="C17" s="54" t="s">
        <v>154</v>
      </c>
      <c r="D17" s="93" t="s">
        <v>17</v>
      </c>
      <c r="E17" s="47">
        <v>5</v>
      </c>
      <c r="F17" s="156">
        <v>1.1000000000000001</v>
      </c>
      <c r="G17" s="72">
        <f t="shared" si="1"/>
        <v>5.5</v>
      </c>
      <c r="H17" s="17"/>
    </row>
    <row r="18" spans="1:9" x14ac:dyDescent="0.3">
      <c r="A18" s="33" t="s">
        <v>142</v>
      </c>
      <c r="B18" s="56" t="s">
        <v>80</v>
      </c>
      <c r="C18" s="54" t="s">
        <v>155</v>
      </c>
      <c r="D18" s="93" t="s">
        <v>129</v>
      </c>
      <c r="E18" s="47">
        <v>14975</v>
      </c>
      <c r="F18" s="156">
        <v>2.56</v>
      </c>
      <c r="G18" s="72">
        <f t="shared" si="1"/>
        <v>38336</v>
      </c>
      <c r="H18" s="17"/>
    </row>
    <row r="19" spans="1:9" ht="26" x14ac:dyDescent="0.3">
      <c r="A19" s="33" t="s">
        <v>142</v>
      </c>
      <c r="B19" s="56" t="s">
        <v>81</v>
      </c>
      <c r="C19" s="54" t="s">
        <v>156</v>
      </c>
      <c r="D19" s="93" t="s">
        <v>107</v>
      </c>
      <c r="E19" s="47">
        <v>1851</v>
      </c>
      <c r="F19" s="156">
        <v>0.82</v>
      </c>
      <c r="G19" s="72">
        <f t="shared" si="1"/>
        <v>1517.82</v>
      </c>
    </row>
    <row r="20" spans="1:9" x14ac:dyDescent="0.3">
      <c r="A20" s="33" t="s">
        <v>142</v>
      </c>
      <c r="B20" s="56" t="s">
        <v>100</v>
      </c>
      <c r="C20" s="111" t="s">
        <v>157</v>
      </c>
      <c r="D20" s="93" t="s">
        <v>107</v>
      </c>
      <c r="E20" s="47">
        <v>2</v>
      </c>
      <c r="F20" s="156">
        <v>5</v>
      </c>
      <c r="G20" s="72">
        <f t="shared" si="1"/>
        <v>10</v>
      </c>
      <c r="H20" s="17"/>
    </row>
    <row r="21" spans="1:9" s="61" customFormat="1" x14ac:dyDescent="0.3">
      <c r="A21" s="33" t="s">
        <v>142</v>
      </c>
      <c r="B21" s="56" t="s">
        <v>101</v>
      </c>
      <c r="C21" s="112" t="s">
        <v>158</v>
      </c>
      <c r="D21" s="93" t="s">
        <v>99</v>
      </c>
      <c r="E21" s="47">
        <v>4.5</v>
      </c>
      <c r="F21" s="156">
        <v>12</v>
      </c>
      <c r="G21" s="72">
        <f t="shared" si="1"/>
        <v>54</v>
      </c>
      <c r="H21" s="82"/>
    </row>
    <row r="22" spans="1:9" ht="26.5" thickBot="1" x14ac:dyDescent="0.35">
      <c r="A22" s="33" t="s">
        <v>142</v>
      </c>
      <c r="B22" s="56" t="s">
        <v>103</v>
      </c>
      <c r="C22" s="112" t="s">
        <v>159</v>
      </c>
      <c r="D22" s="93" t="s">
        <v>99</v>
      </c>
      <c r="E22" s="47">
        <v>0.9</v>
      </c>
      <c r="F22" s="156">
        <v>12</v>
      </c>
      <c r="G22" s="72">
        <f t="shared" si="1"/>
        <v>10.8</v>
      </c>
      <c r="H22" s="17"/>
    </row>
    <row r="23" spans="1:9" ht="28.5" thickBot="1" x14ac:dyDescent="0.35">
      <c r="A23" s="124" t="s">
        <v>142</v>
      </c>
      <c r="B23" s="132" t="s">
        <v>119</v>
      </c>
      <c r="C23" s="113" t="s">
        <v>160</v>
      </c>
      <c r="D23" s="39" t="s">
        <v>107</v>
      </c>
      <c r="E23" s="39">
        <v>5006</v>
      </c>
      <c r="F23" s="156">
        <v>1.54</v>
      </c>
      <c r="G23" s="72">
        <f t="shared" si="1"/>
        <v>7709.24</v>
      </c>
      <c r="H23" s="18" t="s">
        <v>66</v>
      </c>
      <c r="I23" s="19">
        <f>ROUND(SUM(G5:G23),2)</f>
        <v>74723.009999999995</v>
      </c>
    </row>
    <row r="24" spans="1:9" s="3" customFormat="1" ht="26" x14ac:dyDescent="0.3">
      <c r="A24" s="32" t="s">
        <v>163</v>
      </c>
      <c r="B24" s="55" t="s">
        <v>18</v>
      </c>
      <c r="C24" s="150" t="s">
        <v>289</v>
      </c>
      <c r="D24" s="40" t="s">
        <v>107</v>
      </c>
      <c r="E24" s="51">
        <v>16713</v>
      </c>
      <c r="F24" s="157">
        <v>2.36</v>
      </c>
      <c r="G24" s="71">
        <f t="shared" ref="G24:G27" si="2">ROUND((E24*F24),2)</f>
        <v>39442.68</v>
      </c>
      <c r="H24" s="4"/>
    </row>
    <row r="25" spans="1:9" s="3" customFormat="1" x14ac:dyDescent="0.3">
      <c r="A25" s="33" t="s">
        <v>163</v>
      </c>
      <c r="B25" s="101" t="s">
        <v>19</v>
      </c>
      <c r="C25" s="36" t="s">
        <v>164</v>
      </c>
      <c r="D25" s="93" t="s">
        <v>107</v>
      </c>
      <c r="E25" s="47">
        <v>600</v>
      </c>
      <c r="F25" s="158">
        <v>16.399999999999999</v>
      </c>
      <c r="G25" s="72">
        <f t="shared" si="2"/>
        <v>9840</v>
      </c>
      <c r="H25" s="4"/>
    </row>
    <row r="26" spans="1:9" s="3" customFormat="1" ht="14.5" thickBot="1" x14ac:dyDescent="0.35">
      <c r="A26" s="33" t="s">
        <v>163</v>
      </c>
      <c r="B26" s="101" t="s">
        <v>20</v>
      </c>
      <c r="C26" s="151" t="s">
        <v>290</v>
      </c>
      <c r="D26" s="93" t="s">
        <v>129</v>
      </c>
      <c r="E26" s="47">
        <v>42314</v>
      </c>
      <c r="F26" s="158">
        <v>0.11</v>
      </c>
      <c r="G26" s="72">
        <f t="shared" si="2"/>
        <v>4654.54</v>
      </c>
      <c r="H26" s="4"/>
    </row>
    <row r="27" spans="1:9" s="3" customFormat="1" ht="28.5" thickBot="1" x14ac:dyDescent="0.35">
      <c r="A27" s="34" t="s">
        <v>163</v>
      </c>
      <c r="B27" s="102" t="s">
        <v>21</v>
      </c>
      <c r="C27" s="42" t="s">
        <v>165</v>
      </c>
      <c r="D27" s="37" t="s">
        <v>107</v>
      </c>
      <c r="E27" s="48">
        <v>12694</v>
      </c>
      <c r="F27" s="159">
        <v>0.38</v>
      </c>
      <c r="G27" s="76">
        <f t="shared" si="2"/>
        <v>4823.72</v>
      </c>
      <c r="H27" s="18" t="s">
        <v>67</v>
      </c>
      <c r="I27" s="19">
        <f>ROUND(SUM(G24:G27),2)</f>
        <v>58760.94</v>
      </c>
    </row>
    <row r="28" spans="1:9" s="3" customFormat="1" ht="28" x14ac:dyDescent="0.3">
      <c r="A28" s="32" t="s">
        <v>166</v>
      </c>
      <c r="B28" s="55" t="s">
        <v>39</v>
      </c>
      <c r="C28" s="114" t="s">
        <v>167</v>
      </c>
      <c r="D28" s="40" t="s">
        <v>17</v>
      </c>
      <c r="E28" s="51">
        <v>2</v>
      </c>
      <c r="F28" s="160">
        <v>244.2</v>
      </c>
      <c r="G28" s="71">
        <f t="shared" ref="G28:G34" si="3">ROUND((E28*F28),2)</f>
        <v>488.4</v>
      </c>
      <c r="H28" s="136"/>
    </row>
    <row r="29" spans="1:9" s="3" customFormat="1" ht="28" x14ac:dyDescent="0.3">
      <c r="A29" s="131" t="s">
        <v>166</v>
      </c>
      <c r="B29" s="67" t="s">
        <v>40</v>
      </c>
      <c r="C29" s="41" t="s">
        <v>168</v>
      </c>
      <c r="D29" s="93" t="s">
        <v>6</v>
      </c>
      <c r="E29" s="47">
        <v>22</v>
      </c>
      <c r="F29" s="161">
        <v>24.89</v>
      </c>
      <c r="G29" s="72">
        <f t="shared" si="3"/>
        <v>547.58000000000004</v>
      </c>
      <c r="H29" s="137"/>
    </row>
    <row r="30" spans="1:9" s="3" customFormat="1" ht="28" x14ac:dyDescent="0.3">
      <c r="A30" s="131" t="s">
        <v>166</v>
      </c>
      <c r="B30" s="103" t="s">
        <v>41</v>
      </c>
      <c r="C30" s="41" t="s">
        <v>123</v>
      </c>
      <c r="D30" s="93" t="s">
        <v>17</v>
      </c>
      <c r="E30" s="47">
        <v>2</v>
      </c>
      <c r="F30" s="161">
        <v>263.05</v>
      </c>
      <c r="G30" s="72">
        <f t="shared" si="3"/>
        <v>526.1</v>
      </c>
      <c r="H30" s="137"/>
    </row>
    <row r="31" spans="1:9" s="3" customFormat="1" ht="28" x14ac:dyDescent="0.3">
      <c r="A31" s="131" t="s">
        <v>166</v>
      </c>
      <c r="B31" s="67" t="s">
        <v>42</v>
      </c>
      <c r="C31" s="41" t="s">
        <v>124</v>
      </c>
      <c r="D31" s="93" t="s">
        <v>107</v>
      </c>
      <c r="E31" s="47">
        <v>4</v>
      </c>
      <c r="F31" s="161">
        <v>39.950000000000003</v>
      </c>
      <c r="G31" s="72">
        <f t="shared" si="3"/>
        <v>159.80000000000001</v>
      </c>
      <c r="H31" s="137"/>
    </row>
    <row r="32" spans="1:9" s="3" customFormat="1" ht="28" x14ac:dyDescent="0.3">
      <c r="A32" s="131" t="s">
        <v>166</v>
      </c>
      <c r="B32" s="103" t="s">
        <v>43</v>
      </c>
      <c r="C32" s="41" t="s">
        <v>125</v>
      </c>
      <c r="D32" s="93" t="s">
        <v>6</v>
      </c>
      <c r="E32" s="47">
        <v>97</v>
      </c>
      <c r="F32" s="162">
        <v>5.51</v>
      </c>
      <c r="G32" s="72">
        <f t="shared" si="3"/>
        <v>534.47</v>
      </c>
      <c r="H32" s="137"/>
    </row>
    <row r="33" spans="1:9" s="3" customFormat="1" ht="28.5" thickBot="1" x14ac:dyDescent="0.35">
      <c r="A33" s="131" t="s">
        <v>166</v>
      </c>
      <c r="B33" s="67" t="s">
        <v>44</v>
      </c>
      <c r="C33" s="36" t="s">
        <v>126</v>
      </c>
      <c r="D33" s="93" t="s">
        <v>107</v>
      </c>
      <c r="E33" s="47">
        <v>8</v>
      </c>
      <c r="F33" s="162">
        <v>34.68</v>
      </c>
      <c r="G33" s="72">
        <f t="shared" si="3"/>
        <v>277.44</v>
      </c>
      <c r="H33" s="137"/>
    </row>
    <row r="34" spans="1:9" s="3" customFormat="1" ht="28.5" thickBot="1" x14ac:dyDescent="0.35">
      <c r="A34" s="139" t="s">
        <v>166</v>
      </c>
      <c r="B34" s="138" t="s">
        <v>45</v>
      </c>
      <c r="C34" s="43" t="s">
        <v>127</v>
      </c>
      <c r="D34" s="39" t="s">
        <v>107</v>
      </c>
      <c r="E34" s="49">
        <v>48</v>
      </c>
      <c r="F34" s="162">
        <v>21.9</v>
      </c>
      <c r="G34" s="130">
        <f t="shared" si="3"/>
        <v>1051.2</v>
      </c>
      <c r="H34" s="18" t="s">
        <v>68</v>
      </c>
      <c r="I34" s="19">
        <f>ROUND(SUM(G28:G34),2)</f>
        <v>3584.99</v>
      </c>
    </row>
    <row r="35" spans="1:9" s="3" customFormat="1" x14ac:dyDescent="0.3">
      <c r="A35" s="32" t="s">
        <v>169</v>
      </c>
      <c r="B35" s="68" t="s">
        <v>28</v>
      </c>
      <c r="C35" s="152" t="s">
        <v>292</v>
      </c>
      <c r="D35" s="40"/>
      <c r="E35" s="51"/>
      <c r="F35" s="80"/>
      <c r="G35" s="71"/>
      <c r="H35" s="4"/>
    </row>
    <row r="36" spans="1:9" s="62" customFormat="1" x14ac:dyDescent="0.3">
      <c r="A36" s="33" t="s">
        <v>169</v>
      </c>
      <c r="B36" s="67" t="s">
        <v>29</v>
      </c>
      <c r="C36" s="115" t="s">
        <v>177</v>
      </c>
      <c r="D36" s="38" t="s">
        <v>107</v>
      </c>
      <c r="E36" s="50">
        <v>175</v>
      </c>
      <c r="F36" s="163">
        <v>3.1</v>
      </c>
      <c r="G36" s="72">
        <f t="shared" ref="G36:G46" si="4">ROUND((E36*F36),2)</f>
        <v>542.5</v>
      </c>
      <c r="H36" s="4"/>
    </row>
    <row r="37" spans="1:9" s="62" customFormat="1" x14ac:dyDescent="0.3">
      <c r="A37" s="33" t="s">
        <v>169</v>
      </c>
      <c r="B37" s="67" t="s">
        <v>30</v>
      </c>
      <c r="C37" s="115" t="s">
        <v>178</v>
      </c>
      <c r="D37" s="38" t="s">
        <v>107</v>
      </c>
      <c r="E37" s="50">
        <v>0.9</v>
      </c>
      <c r="F37" s="163">
        <v>722.67</v>
      </c>
      <c r="G37" s="72">
        <f t="shared" si="4"/>
        <v>650.4</v>
      </c>
      <c r="H37" s="4"/>
    </row>
    <row r="38" spans="1:9" s="62" customFormat="1" x14ac:dyDescent="0.3">
      <c r="A38" s="33" t="s">
        <v>169</v>
      </c>
      <c r="B38" s="67" t="s">
        <v>31</v>
      </c>
      <c r="C38" s="115" t="s">
        <v>179</v>
      </c>
      <c r="D38" s="38" t="s">
        <v>107</v>
      </c>
      <c r="E38" s="50">
        <v>1.1499999999999999</v>
      </c>
      <c r="F38" s="163">
        <v>852.68</v>
      </c>
      <c r="G38" s="72">
        <f t="shared" si="4"/>
        <v>980.58</v>
      </c>
      <c r="H38" s="4"/>
    </row>
    <row r="39" spans="1:9" s="62" customFormat="1" x14ac:dyDescent="0.3">
      <c r="A39" s="33" t="s">
        <v>169</v>
      </c>
      <c r="B39" s="67" t="s">
        <v>46</v>
      </c>
      <c r="C39" s="115" t="s">
        <v>180</v>
      </c>
      <c r="D39" s="38" t="s">
        <v>107</v>
      </c>
      <c r="E39" s="50">
        <v>1.2</v>
      </c>
      <c r="F39" s="163">
        <v>858.28</v>
      </c>
      <c r="G39" s="72">
        <f t="shared" si="4"/>
        <v>1029.94</v>
      </c>
      <c r="H39" s="4"/>
    </row>
    <row r="40" spans="1:9" s="62" customFormat="1" x14ac:dyDescent="0.3">
      <c r="A40" s="33" t="s">
        <v>169</v>
      </c>
      <c r="B40" s="67" t="s">
        <v>170</v>
      </c>
      <c r="C40" s="115" t="s">
        <v>181</v>
      </c>
      <c r="D40" s="38" t="s">
        <v>107</v>
      </c>
      <c r="E40" s="50">
        <v>0.4</v>
      </c>
      <c r="F40" s="163">
        <v>577.82000000000005</v>
      </c>
      <c r="G40" s="72">
        <f t="shared" si="4"/>
        <v>231.13</v>
      </c>
      <c r="H40" s="4"/>
    </row>
    <row r="41" spans="1:9" s="62" customFormat="1" x14ac:dyDescent="0.3">
      <c r="A41" s="33" t="s">
        <v>169</v>
      </c>
      <c r="B41" s="67" t="s">
        <v>171</v>
      </c>
      <c r="C41" s="115" t="s">
        <v>182</v>
      </c>
      <c r="D41" s="38" t="s">
        <v>107</v>
      </c>
      <c r="E41" s="50">
        <v>0.3</v>
      </c>
      <c r="F41" s="163">
        <v>996.99</v>
      </c>
      <c r="G41" s="72">
        <f t="shared" si="4"/>
        <v>299.10000000000002</v>
      </c>
      <c r="H41" s="4"/>
    </row>
    <row r="42" spans="1:9" s="62" customFormat="1" x14ac:dyDescent="0.3">
      <c r="A42" s="33" t="s">
        <v>169</v>
      </c>
      <c r="B42" s="67" t="s">
        <v>172</v>
      </c>
      <c r="C42" s="115" t="s">
        <v>183</v>
      </c>
      <c r="D42" s="38" t="s">
        <v>188</v>
      </c>
      <c r="E42" s="50">
        <v>5</v>
      </c>
      <c r="F42" s="163">
        <v>105.59</v>
      </c>
      <c r="G42" s="72">
        <f t="shared" si="4"/>
        <v>527.95000000000005</v>
      </c>
      <c r="H42" s="4"/>
    </row>
    <row r="43" spans="1:9" s="62" customFormat="1" x14ac:dyDescent="0.3">
      <c r="A43" s="33" t="s">
        <v>169</v>
      </c>
      <c r="B43" s="67" t="s">
        <v>173</v>
      </c>
      <c r="C43" s="115" t="s">
        <v>184</v>
      </c>
      <c r="D43" s="38" t="s">
        <v>129</v>
      </c>
      <c r="E43" s="50">
        <v>50</v>
      </c>
      <c r="F43" s="163">
        <v>2</v>
      </c>
      <c r="G43" s="72">
        <f t="shared" si="4"/>
        <v>100</v>
      </c>
      <c r="H43" s="4"/>
    </row>
    <row r="44" spans="1:9" s="62" customFormat="1" x14ac:dyDescent="0.3">
      <c r="A44" s="33" t="s">
        <v>169</v>
      </c>
      <c r="B44" s="67" t="s">
        <v>174</v>
      </c>
      <c r="C44" s="115" t="s">
        <v>185</v>
      </c>
      <c r="D44" s="38" t="s">
        <v>107</v>
      </c>
      <c r="E44" s="50">
        <v>150</v>
      </c>
      <c r="F44" s="163">
        <v>16.399999999999999</v>
      </c>
      <c r="G44" s="72">
        <f t="shared" si="4"/>
        <v>2460</v>
      </c>
      <c r="H44" s="4"/>
    </row>
    <row r="45" spans="1:9" s="3" customFormat="1" ht="14.5" thickBot="1" x14ac:dyDescent="0.35">
      <c r="A45" s="33" t="s">
        <v>169</v>
      </c>
      <c r="B45" s="67" t="s">
        <v>175</v>
      </c>
      <c r="C45" s="41" t="s">
        <v>186</v>
      </c>
      <c r="D45" s="93" t="s">
        <v>129</v>
      </c>
      <c r="E45" s="47">
        <v>10.5</v>
      </c>
      <c r="F45" s="161">
        <v>44</v>
      </c>
      <c r="G45" s="72">
        <f t="shared" si="4"/>
        <v>462</v>
      </c>
      <c r="H45" s="4"/>
    </row>
    <row r="46" spans="1:9" s="3" customFormat="1" ht="28.5" thickBot="1" x14ac:dyDescent="0.35">
      <c r="A46" s="124" t="s">
        <v>169</v>
      </c>
      <c r="B46" s="121" t="s">
        <v>176</v>
      </c>
      <c r="C46" s="113" t="s">
        <v>187</v>
      </c>
      <c r="D46" s="39" t="s">
        <v>129</v>
      </c>
      <c r="E46" s="49">
        <v>7.5</v>
      </c>
      <c r="F46" s="162">
        <v>14.77</v>
      </c>
      <c r="G46" s="130">
        <f t="shared" si="4"/>
        <v>110.78</v>
      </c>
      <c r="H46" s="18" t="s">
        <v>69</v>
      </c>
      <c r="I46" s="19">
        <f>ROUND(SUM(G35:G46),2)</f>
        <v>7394.38</v>
      </c>
    </row>
    <row r="47" spans="1:9" s="3" customFormat="1" ht="28" x14ac:dyDescent="0.3">
      <c r="A47" s="32" t="s">
        <v>189</v>
      </c>
      <c r="B47" s="55" t="s">
        <v>32</v>
      </c>
      <c r="C47" s="114" t="s">
        <v>190</v>
      </c>
      <c r="D47" s="40" t="s">
        <v>107</v>
      </c>
      <c r="E47" s="51">
        <v>11731</v>
      </c>
      <c r="F47" s="160">
        <v>17.22</v>
      </c>
      <c r="G47" s="71">
        <f t="shared" ref="G47:G52" si="5">ROUND((E47*F47),2)</f>
        <v>202007.82</v>
      </c>
      <c r="H47" s="63"/>
    </row>
    <row r="48" spans="1:9" s="3" customFormat="1" ht="28" x14ac:dyDescent="0.3">
      <c r="A48" s="33" t="s">
        <v>189</v>
      </c>
      <c r="B48" s="104" t="s">
        <v>33</v>
      </c>
      <c r="C48" s="41" t="s">
        <v>132</v>
      </c>
      <c r="D48" s="93" t="s">
        <v>129</v>
      </c>
      <c r="E48" s="47">
        <v>29993</v>
      </c>
      <c r="F48" s="161">
        <v>10</v>
      </c>
      <c r="G48" s="72">
        <f t="shared" si="5"/>
        <v>299930</v>
      </c>
      <c r="H48" s="63"/>
    </row>
    <row r="49" spans="1:11" s="3" customFormat="1" ht="28" x14ac:dyDescent="0.3">
      <c r="A49" s="33" t="s">
        <v>189</v>
      </c>
      <c r="B49" s="104" t="s">
        <v>34</v>
      </c>
      <c r="C49" s="41" t="s">
        <v>191</v>
      </c>
      <c r="D49" s="93" t="s">
        <v>6</v>
      </c>
      <c r="E49" s="47">
        <v>4304</v>
      </c>
      <c r="F49" s="65">
        <v>2.5</v>
      </c>
      <c r="G49" s="72">
        <f t="shared" si="5"/>
        <v>10760</v>
      </c>
      <c r="H49" s="63"/>
      <c r="K49" s="62"/>
    </row>
    <row r="50" spans="1:11" s="3" customFormat="1" ht="28" x14ac:dyDescent="0.3">
      <c r="A50" s="33" t="s">
        <v>189</v>
      </c>
      <c r="B50" s="104" t="s">
        <v>35</v>
      </c>
      <c r="C50" s="41" t="s">
        <v>192</v>
      </c>
      <c r="D50" s="93" t="s">
        <v>6</v>
      </c>
      <c r="E50" s="47">
        <v>109</v>
      </c>
      <c r="F50" s="65">
        <v>3.5</v>
      </c>
      <c r="G50" s="72">
        <f t="shared" si="5"/>
        <v>381.5</v>
      </c>
      <c r="H50" s="63"/>
      <c r="K50" s="62"/>
    </row>
    <row r="51" spans="1:11" s="3" customFormat="1" ht="28" x14ac:dyDescent="0.3">
      <c r="A51" s="33" t="s">
        <v>189</v>
      </c>
      <c r="B51" s="104" t="s">
        <v>36</v>
      </c>
      <c r="C51" s="41" t="s">
        <v>193</v>
      </c>
      <c r="D51" s="93" t="s">
        <v>129</v>
      </c>
      <c r="E51" s="47">
        <v>23705</v>
      </c>
      <c r="F51" s="65">
        <v>16.350000000000001</v>
      </c>
      <c r="G51" s="72">
        <f t="shared" si="5"/>
        <v>387576.75</v>
      </c>
      <c r="H51" s="82"/>
      <c r="K51" s="62"/>
    </row>
    <row r="52" spans="1:11" s="3" customFormat="1" ht="28" x14ac:dyDescent="0.3">
      <c r="A52" s="33" t="s">
        <v>189</v>
      </c>
      <c r="B52" s="104" t="s">
        <v>37</v>
      </c>
      <c r="C52" s="44" t="s">
        <v>194</v>
      </c>
      <c r="D52" s="93" t="s">
        <v>129</v>
      </c>
      <c r="E52" s="47">
        <v>46943</v>
      </c>
      <c r="F52" s="65">
        <v>0.53</v>
      </c>
      <c r="G52" s="72">
        <f t="shared" si="5"/>
        <v>24879.79</v>
      </c>
      <c r="H52" s="82"/>
      <c r="I52" s="20"/>
      <c r="K52" s="62"/>
    </row>
    <row r="53" spans="1:11" s="3" customFormat="1" ht="28" x14ac:dyDescent="0.3">
      <c r="A53" s="33" t="s">
        <v>189</v>
      </c>
      <c r="B53" s="104" t="s">
        <v>82</v>
      </c>
      <c r="C53" s="44" t="s">
        <v>195</v>
      </c>
      <c r="D53" s="93" t="s">
        <v>129</v>
      </c>
      <c r="E53" s="47">
        <v>23549</v>
      </c>
      <c r="F53" s="65">
        <v>6.8</v>
      </c>
      <c r="G53" s="72">
        <f t="shared" ref="G53:G56" si="6">ROUND((E53*F53),2)</f>
        <v>160133.20000000001</v>
      </c>
      <c r="H53" s="82"/>
      <c r="I53" s="21"/>
      <c r="K53" s="62"/>
    </row>
    <row r="54" spans="1:11" s="3" customFormat="1" ht="28.5" thickBot="1" x14ac:dyDescent="0.35">
      <c r="A54" s="33" t="s">
        <v>189</v>
      </c>
      <c r="B54" s="104" t="s">
        <v>83</v>
      </c>
      <c r="C54" s="44" t="s">
        <v>196</v>
      </c>
      <c r="D54" s="93" t="s">
        <v>129</v>
      </c>
      <c r="E54" s="47">
        <v>23394</v>
      </c>
      <c r="F54" s="65">
        <v>7.6</v>
      </c>
      <c r="G54" s="72">
        <f t="shared" si="6"/>
        <v>177794.4</v>
      </c>
      <c r="H54" s="82"/>
      <c r="K54" s="62"/>
    </row>
    <row r="55" spans="1:11" s="3" customFormat="1" ht="28.5" thickBot="1" x14ac:dyDescent="0.35">
      <c r="A55" s="34" t="s">
        <v>189</v>
      </c>
      <c r="B55" s="126" t="s">
        <v>84</v>
      </c>
      <c r="C55" s="140" t="s">
        <v>197</v>
      </c>
      <c r="D55" s="37" t="s">
        <v>129</v>
      </c>
      <c r="E55" s="48">
        <v>24</v>
      </c>
      <c r="F55" s="81">
        <v>15</v>
      </c>
      <c r="G55" s="76">
        <f t="shared" si="6"/>
        <v>360</v>
      </c>
      <c r="H55" s="18" t="s">
        <v>70</v>
      </c>
      <c r="I55" s="19">
        <f>ROUND(SUM(G47:G55),2)</f>
        <v>1263823.46</v>
      </c>
      <c r="K55" s="62"/>
    </row>
    <row r="56" spans="1:11" s="3" customFormat="1" ht="28.5" thickBot="1" x14ac:dyDescent="0.35">
      <c r="A56" s="141" t="s">
        <v>198</v>
      </c>
      <c r="B56" s="142" t="s">
        <v>7</v>
      </c>
      <c r="C56" s="143" t="s">
        <v>199</v>
      </c>
      <c r="D56" s="144" t="s">
        <v>129</v>
      </c>
      <c r="E56" s="145">
        <v>4138</v>
      </c>
      <c r="F56" s="164">
        <v>5.9</v>
      </c>
      <c r="G56" s="146">
        <f t="shared" si="6"/>
        <v>24414.2</v>
      </c>
      <c r="H56" s="18" t="s">
        <v>71</v>
      </c>
      <c r="I56" s="19">
        <f>ROUND(SUM(G56:G56),2)</f>
        <v>24414.2</v>
      </c>
    </row>
    <row r="57" spans="1:11" s="3" customFormat="1" x14ac:dyDescent="0.3">
      <c r="A57" s="32" t="s">
        <v>200</v>
      </c>
      <c r="B57" s="55" t="s">
        <v>38</v>
      </c>
      <c r="C57" s="45" t="s">
        <v>201</v>
      </c>
      <c r="D57" s="40" t="s">
        <v>6</v>
      </c>
      <c r="E57" s="51">
        <v>45</v>
      </c>
      <c r="F57" s="160">
        <v>34</v>
      </c>
      <c r="G57" s="71">
        <f t="shared" ref="G57" si="7">ROUND((E57*F57),2)</f>
        <v>1530</v>
      </c>
      <c r="H57" s="4"/>
    </row>
    <row r="58" spans="1:11" s="3" customFormat="1" x14ac:dyDescent="0.3">
      <c r="A58" s="131" t="s">
        <v>200</v>
      </c>
      <c r="B58" s="104" t="s">
        <v>47</v>
      </c>
      <c r="C58" s="46" t="s">
        <v>202</v>
      </c>
      <c r="D58" s="93" t="s">
        <v>17</v>
      </c>
      <c r="E58" s="47">
        <v>8</v>
      </c>
      <c r="F58" s="161">
        <v>39</v>
      </c>
      <c r="G58" s="72">
        <f t="shared" ref="G58:G113" si="8">ROUND((E58*F58),2)</f>
        <v>312</v>
      </c>
      <c r="H58" s="4"/>
    </row>
    <row r="59" spans="1:11" s="3" customFormat="1" x14ac:dyDescent="0.3">
      <c r="A59" s="131" t="s">
        <v>200</v>
      </c>
      <c r="B59" s="104" t="s">
        <v>48</v>
      </c>
      <c r="C59" s="46" t="s">
        <v>203</v>
      </c>
      <c r="D59" s="93" t="s">
        <v>107</v>
      </c>
      <c r="E59" s="47">
        <v>313</v>
      </c>
      <c r="F59" s="161">
        <v>17.22</v>
      </c>
      <c r="G59" s="72">
        <f t="shared" si="8"/>
        <v>5389.86</v>
      </c>
      <c r="H59" s="4"/>
    </row>
    <row r="60" spans="1:11" s="62" customFormat="1" ht="26" x14ac:dyDescent="0.3">
      <c r="A60" s="131" t="s">
        <v>200</v>
      </c>
      <c r="B60" s="104" t="s">
        <v>49</v>
      </c>
      <c r="C60" s="46" t="s">
        <v>132</v>
      </c>
      <c r="D60" s="93" t="s">
        <v>129</v>
      </c>
      <c r="E60" s="47">
        <v>1025</v>
      </c>
      <c r="F60" s="161">
        <v>10</v>
      </c>
      <c r="G60" s="72">
        <f t="shared" si="8"/>
        <v>10250</v>
      </c>
      <c r="H60" s="4"/>
    </row>
    <row r="61" spans="1:11" s="62" customFormat="1" ht="26" x14ac:dyDescent="0.3">
      <c r="A61" s="131" t="s">
        <v>200</v>
      </c>
      <c r="B61" s="104" t="s">
        <v>50</v>
      </c>
      <c r="C61" s="46" t="s">
        <v>204</v>
      </c>
      <c r="D61" s="93" t="s">
        <v>6</v>
      </c>
      <c r="E61" s="47">
        <v>421</v>
      </c>
      <c r="F61" s="161">
        <v>17.420000000000002</v>
      </c>
      <c r="G61" s="72">
        <f t="shared" si="8"/>
        <v>7333.82</v>
      </c>
      <c r="H61" s="4"/>
    </row>
    <row r="62" spans="1:11" s="62" customFormat="1" x14ac:dyDescent="0.3">
      <c r="A62" s="131" t="s">
        <v>200</v>
      </c>
      <c r="B62" s="104" t="s">
        <v>51</v>
      </c>
      <c r="C62" s="46" t="s">
        <v>205</v>
      </c>
      <c r="D62" s="93" t="s">
        <v>129</v>
      </c>
      <c r="E62" s="47">
        <v>367</v>
      </c>
      <c r="F62" s="161">
        <v>2.0499999999999998</v>
      </c>
      <c r="G62" s="72">
        <f t="shared" si="8"/>
        <v>752.35</v>
      </c>
      <c r="H62" s="4"/>
    </row>
    <row r="63" spans="1:11" s="62" customFormat="1" x14ac:dyDescent="0.3">
      <c r="A63" s="131" t="s">
        <v>200</v>
      </c>
      <c r="B63" s="104" t="s">
        <v>52</v>
      </c>
      <c r="C63" s="46" t="s">
        <v>206</v>
      </c>
      <c r="D63" s="93" t="s">
        <v>129</v>
      </c>
      <c r="E63" s="47">
        <v>367</v>
      </c>
      <c r="F63" s="161">
        <v>17.420000000000002</v>
      </c>
      <c r="G63" s="72">
        <f t="shared" si="8"/>
        <v>6393.14</v>
      </c>
      <c r="H63" s="4"/>
    </row>
    <row r="64" spans="1:11" s="62" customFormat="1" ht="26" x14ac:dyDescent="0.3">
      <c r="A64" s="131" t="s">
        <v>200</v>
      </c>
      <c r="B64" s="104" t="s">
        <v>62</v>
      </c>
      <c r="C64" s="46" t="s">
        <v>207</v>
      </c>
      <c r="D64" s="93" t="s">
        <v>129</v>
      </c>
      <c r="E64" s="47">
        <v>443</v>
      </c>
      <c r="F64" s="65">
        <v>10.199999999999999</v>
      </c>
      <c r="G64" s="72">
        <f t="shared" si="8"/>
        <v>4518.6000000000004</v>
      </c>
      <c r="H64" s="4"/>
    </row>
    <row r="65" spans="1:13" s="62" customFormat="1" ht="26" x14ac:dyDescent="0.3">
      <c r="A65" s="131" t="s">
        <v>200</v>
      </c>
      <c r="B65" s="104" t="s">
        <v>63</v>
      </c>
      <c r="C65" s="46" t="s">
        <v>199</v>
      </c>
      <c r="D65" s="93" t="s">
        <v>129</v>
      </c>
      <c r="E65" s="47">
        <v>174</v>
      </c>
      <c r="F65" s="161">
        <v>5.9</v>
      </c>
      <c r="G65" s="72">
        <f t="shared" si="8"/>
        <v>1026.5999999999999</v>
      </c>
      <c r="H65" s="4"/>
    </row>
    <row r="66" spans="1:13" s="62" customFormat="1" ht="26" x14ac:dyDescent="0.3">
      <c r="A66" s="131" t="s">
        <v>200</v>
      </c>
      <c r="B66" s="104" t="s">
        <v>85</v>
      </c>
      <c r="C66" s="46" t="s">
        <v>208</v>
      </c>
      <c r="D66" s="93" t="s">
        <v>129</v>
      </c>
      <c r="E66" s="47">
        <v>541</v>
      </c>
      <c r="F66" s="161">
        <v>4.2</v>
      </c>
      <c r="G66" s="72">
        <f t="shared" si="8"/>
        <v>2272.1999999999998</v>
      </c>
      <c r="H66" s="4"/>
    </row>
    <row r="67" spans="1:13" s="62" customFormat="1" x14ac:dyDescent="0.3">
      <c r="A67" s="131" t="s">
        <v>200</v>
      </c>
      <c r="B67" s="104" t="s">
        <v>86</v>
      </c>
      <c r="C67" s="46" t="s">
        <v>209</v>
      </c>
      <c r="D67" s="93" t="s">
        <v>107</v>
      </c>
      <c r="E67" s="47">
        <v>56.6</v>
      </c>
      <c r="F67" s="161">
        <v>17.22</v>
      </c>
      <c r="G67" s="72">
        <f t="shared" si="8"/>
        <v>974.65</v>
      </c>
      <c r="H67" s="4"/>
    </row>
    <row r="68" spans="1:13" s="62" customFormat="1" ht="26" x14ac:dyDescent="0.3">
      <c r="A68" s="131" t="s">
        <v>200</v>
      </c>
      <c r="B68" s="104" t="s">
        <v>87</v>
      </c>
      <c r="C68" s="46" t="s">
        <v>210</v>
      </c>
      <c r="D68" s="93" t="s">
        <v>129</v>
      </c>
      <c r="E68" s="47">
        <v>148.5</v>
      </c>
      <c r="F68" s="161">
        <v>10</v>
      </c>
      <c r="G68" s="72">
        <f t="shared" si="8"/>
        <v>1485</v>
      </c>
      <c r="H68" s="4"/>
    </row>
    <row r="69" spans="1:13" s="62" customFormat="1" ht="26" x14ac:dyDescent="0.3">
      <c r="A69" s="131" t="s">
        <v>200</v>
      </c>
      <c r="B69" s="104" t="s">
        <v>88</v>
      </c>
      <c r="C69" s="46" t="s">
        <v>212</v>
      </c>
      <c r="D69" s="93" t="s">
        <v>129</v>
      </c>
      <c r="E69" s="47">
        <v>124.1</v>
      </c>
      <c r="F69" s="65">
        <v>16.350000000000001</v>
      </c>
      <c r="G69" s="72">
        <f t="shared" si="8"/>
        <v>2029.04</v>
      </c>
      <c r="H69" s="4"/>
      <c r="M69" s="154"/>
    </row>
    <row r="70" spans="1:13" s="62" customFormat="1" x14ac:dyDescent="0.3">
      <c r="A70" s="131" t="s">
        <v>200</v>
      </c>
      <c r="B70" s="104" t="s">
        <v>89</v>
      </c>
      <c r="C70" s="46" t="s">
        <v>211</v>
      </c>
      <c r="D70" s="93" t="s">
        <v>129</v>
      </c>
      <c r="E70" s="47">
        <v>247.4</v>
      </c>
      <c r="F70" s="65">
        <v>0.53</v>
      </c>
      <c r="G70" s="72">
        <f t="shared" si="8"/>
        <v>131.12</v>
      </c>
      <c r="H70" s="4"/>
    </row>
    <row r="71" spans="1:13" s="62" customFormat="1" ht="26" x14ac:dyDescent="0.3">
      <c r="A71" s="131" t="s">
        <v>200</v>
      </c>
      <c r="B71" s="104" t="s">
        <v>90</v>
      </c>
      <c r="C71" s="46" t="s">
        <v>213</v>
      </c>
      <c r="D71" s="93" t="s">
        <v>129</v>
      </c>
      <c r="E71" s="47">
        <v>123.3</v>
      </c>
      <c r="F71" s="65">
        <v>6.8</v>
      </c>
      <c r="G71" s="72">
        <f t="shared" si="8"/>
        <v>838.44</v>
      </c>
      <c r="H71" s="4"/>
      <c r="M71" s="154"/>
    </row>
    <row r="72" spans="1:13" s="62" customFormat="1" ht="26.5" thickBot="1" x14ac:dyDescent="0.35">
      <c r="A72" s="131" t="s">
        <v>200</v>
      </c>
      <c r="B72" s="104" t="s">
        <v>91</v>
      </c>
      <c r="C72" s="46" t="s">
        <v>214</v>
      </c>
      <c r="D72" s="93" t="s">
        <v>129</v>
      </c>
      <c r="E72" s="47">
        <v>122.5</v>
      </c>
      <c r="F72" s="65">
        <v>7.6</v>
      </c>
      <c r="G72" s="72">
        <f t="shared" si="8"/>
        <v>931</v>
      </c>
    </row>
    <row r="73" spans="1:13" s="3" customFormat="1" ht="28.5" thickBot="1" x14ac:dyDescent="0.35">
      <c r="A73" s="134" t="s">
        <v>200</v>
      </c>
      <c r="B73" s="126" t="s">
        <v>92</v>
      </c>
      <c r="C73" s="147" t="s">
        <v>215</v>
      </c>
      <c r="D73" s="37" t="s">
        <v>129</v>
      </c>
      <c r="E73" s="48">
        <v>30</v>
      </c>
      <c r="F73" s="165">
        <v>5.9</v>
      </c>
      <c r="G73" s="76">
        <f t="shared" si="8"/>
        <v>177</v>
      </c>
      <c r="H73" s="18" t="s">
        <v>72</v>
      </c>
      <c r="I73" s="19">
        <f>ROUND(SUM(G57:G73),2)</f>
        <v>46344.82</v>
      </c>
      <c r="K73" s="62"/>
    </row>
    <row r="74" spans="1:13" s="62" customFormat="1" x14ac:dyDescent="0.3">
      <c r="A74" s="32" t="s">
        <v>216</v>
      </c>
      <c r="B74" s="55" t="s">
        <v>53</v>
      </c>
      <c r="C74" s="114" t="s">
        <v>190</v>
      </c>
      <c r="D74" s="40" t="s">
        <v>107</v>
      </c>
      <c r="E74" s="51">
        <v>104</v>
      </c>
      <c r="F74" s="160">
        <v>17.22</v>
      </c>
      <c r="G74" s="71">
        <f t="shared" si="8"/>
        <v>1790.88</v>
      </c>
      <c r="H74" s="4"/>
    </row>
    <row r="75" spans="1:13" s="62" customFormat="1" ht="26" x14ac:dyDescent="0.3">
      <c r="A75" s="131" t="s">
        <v>216</v>
      </c>
      <c r="B75" s="104" t="s">
        <v>54</v>
      </c>
      <c r="C75" s="41" t="s">
        <v>132</v>
      </c>
      <c r="D75" s="93" t="s">
        <v>129</v>
      </c>
      <c r="E75" s="47">
        <v>237</v>
      </c>
      <c r="F75" s="161">
        <v>10</v>
      </c>
      <c r="G75" s="72">
        <f t="shared" si="8"/>
        <v>2370</v>
      </c>
      <c r="H75" s="4"/>
    </row>
    <row r="76" spans="1:13" s="62" customFormat="1" x14ac:dyDescent="0.3">
      <c r="A76" s="131" t="s">
        <v>216</v>
      </c>
      <c r="B76" s="104" t="s">
        <v>55</v>
      </c>
      <c r="C76" s="41" t="s">
        <v>217</v>
      </c>
      <c r="D76" s="93" t="s">
        <v>6</v>
      </c>
      <c r="E76" s="47">
        <v>125</v>
      </c>
      <c r="F76" s="161">
        <v>17.420000000000002</v>
      </c>
      <c r="G76" s="72">
        <f t="shared" si="8"/>
        <v>2177.5</v>
      </c>
      <c r="H76" s="4"/>
    </row>
    <row r="77" spans="1:13" s="62" customFormat="1" ht="26" x14ac:dyDescent="0.3">
      <c r="A77" s="131" t="s">
        <v>216</v>
      </c>
      <c r="B77" s="104" t="s">
        <v>56</v>
      </c>
      <c r="C77" s="41" t="s">
        <v>218</v>
      </c>
      <c r="D77" s="93" t="s">
        <v>6</v>
      </c>
      <c r="E77" s="47">
        <v>8</v>
      </c>
      <c r="F77" s="161">
        <v>17.420000000000002</v>
      </c>
      <c r="G77" s="72">
        <f t="shared" si="8"/>
        <v>139.36000000000001</v>
      </c>
      <c r="H77" s="4"/>
    </row>
    <row r="78" spans="1:13" s="62" customFormat="1" ht="26" x14ac:dyDescent="0.3">
      <c r="A78" s="131" t="s">
        <v>216</v>
      </c>
      <c r="B78" s="104" t="s">
        <v>57</v>
      </c>
      <c r="C78" s="41" t="s">
        <v>204</v>
      </c>
      <c r="D78" s="93" t="s">
        <v>6</v>
      </c>
      <c r="E78" s="47">
        <v>3</v>
      </c>
      <c r="F78" s="161">
        <v>17.420000000000002</v>
      </c>
      <c r="G78" s="72">
        <f t="shared" si="8"/>
        <v>52.26</v>
      </c>
      <c r="H78" s="4"/>
    </row>
    <row r="79" spans="1:13" s="62" customFormat="1" x14ac:dyDescent="0.3">
      <c r="A79" s="131" t="s">
        <v>216</v>
      </c>
      <c r="B79" s="104" t="s">
        <v>58</v>
      </c>
      <c r="C79" s="41" t="s">
        <v>219</v>
      </c>
      <c r="D79" s="93" t="s">
        <v>107</v>
      </c>
      <c r="E79" s="47">
        <v>10</v>
      </c>
      <c r="F79" s="161">
        <v>3</v>
      </c>
      <c r="G79" s="72">
        <f t="shared" si="8"/>
        <v>30</v>
      </c>
      <c r="H79" s="4"/>
    </row>
    <row r="80" spans="1:13" s="62" customFormat="1" ht="26" x14ac:dyDescent="0.3">
      <c r="A80" s="131" t="s">
        <v>216</v>
      </c>
      <c r="B80" s="104" t="s">
        <v>59</v>
      </c>
      <c r="C80" s="41" t="s">
        <v>220</v>
      </c>
      <c r="D80" s="93" t="s">
        <v>129</v>
      </c>
      <c r="E80" s="47">
        <v>33</v>
      </c>
      <c r="F80" s="161">
        <v>5.9</v>
      </c>
      <c r="G80" s="72">
        <f t="shared" si="8"/>
        <v>194.7</v>
      </c>
      <c r="H80" s="4"/>
    </row>
    <row r="81" spans="1:9" s="62" customFormat="1" ht="26" x14ac:dyDescent="0.3">
      <c r="A81" s="131" t="s">
        <v>216</v>
      </c>
      <c r="B81" s="104" t="s">
        <v>64</v>
      </c>
      <c r="C81" s="41" t="s">
        <v>221</v>
      </c>
      <c r="D81" s="93" t="s">
        <v>129</v>
      </c>
      <c r="E81" s="47">
        <v>230.2</v>
      </c>
      <c r="F81" s="65">
        <v>16.350000000000001</v>
      </c>
      <c r="G81" s="72">
        <f t="shared" si="8"/>
        <v>3763.77</v>
      </c>
      <c r="H81" s="4"/>
    </row>
    <row r="82" spans="1:9" s="62" customFormat="1" x14ac:dyDescent="0.3">
      <c r="A82" s="131" t="s">
        <v>216</v>
      </c>
      <c r="B82" s="104" t="s">
        <v>65</v>
      </c>
      <c r="C82" s="41" t="s">
        <v>222</v>
      </c>
      <c r="D82" s="93" t="s">
        <v>129</v>
      </c>
      <c r="E82" s="47">
        <v>459.8</v>
      </c>
      <c r="F82" s="65">
        <v>0.53</v>
      </c>
      <c r="G82" s="72">
        <f t="shared" si="8"/>
        <v>243.69</v>
      </c>
      <c r="H82" s="4"/>
    </row>
    <row r="83" spans="1:9" s="62" customFormat="1" ht="26" x14ac:dyDescent="0.3">
      <c r="A83" s="131" t="s">
        <v>216</v>
      </c>
      <c r="B83" s="104" t="s">
        <v>93</v>
      </c>
      <c r="C83" s="41" t="s">
        <v>223</v>
      </c>
      <c r="D83" s="93" t="s">
        <v>129</v>
      </c>
      <c r="E83" s="47">
        <v>229.6</v>
      </c>
      <c r="F83" s="65">
        <v>6.8</v>
      </c>
      <c r="G83" s="72">
        <f t="shared" si="8"/>
        <v>1561.28</v>
      </c>
      <c r="H83" s="4"/>
    </row>
    <row r="84" spans="1:9" s="62" customFormat="1" ht="26" x14ac:dyDescent="0.3">
      <c r="A84" s="131" t="s">
        <v>216</v>
      </c>
      <c r="B84" s="104" t="s">
        <v>94</v>
      </c>
      <c r="C84" s="41" t="s">
        <v>224</v>
      </c>
      <c r="D84" s="93" t="s">
        <v>129</v>
      </c>
      <c r="E84" s="47">
        <v>229</v>
      </c>
      <c r="F84" s="65">
        <v>7.6</v>
      </c>
      <c r="G84" s="72">
        <f t="shared" si="8"/>
        <v>1740.4</v>
      </c>
      <c r="H84" s="4"/>
    </row>
    <row r="85" spans="1:9" s="62" customFormat="1" ht="14.5" thickBot="1" x14ac:dyDescent="0.35">
      <c r="A85" s="131" t="s">
        <v>216</v>
      </c>
      <c r="B85" s="104" t="s">
        <v>95</v>
      </c>
      <c r="C85" s="41" t="s">
        <v>225</v>
      </c>
      <c r="D85" s="93" t="s">
        <v>17</v>
      </c>
      <c r="E85" s="47">
        <v>2</v>
      </c>
      <c r="F85" s="161">
        <v>229</v>
      </c>
      <c r="G85" s="72">
        <f t="shared" si="8"/>
        <v>458</v>
      </c>
      <c r="H85" s="4"/>
    </row>
    <row r="86" spans="1:9" s="62" customFormat="1" ht="28.5" thickBot="1" x14ac:dyDescent="0.35">
      <c r="A86" s="139" t="s">
        <v>216</v>
      </c>
      <c r="B86" s="105" t="s">
        <v>96</v>
      </c>
      <c r="C86" s="113" t="s">
        <v>140</v>
      </c>
      <c r="D86" s="39" t="s">
        <v>17</v>
      </c>
      <c r="E86" s="49">
        <v>2</v>
      </c>
      <c r="F86" s="162">
        <v>229</v>
      </c>
      <c r="G86" s="130">
        <f t="shared" si="8"/>
        <v>458</v>
      </c>
      <c r="H86" s="83" t="s">
        <v>73</v>
      </c>
      <c r="I86" s="84">
        <f>ROUND(SUM(G74:G86),2)</f>
        <v>14979.84</v>
      </c>
    </row>
    <row r="87" spans="1:9" s="62" customFormat="1" x14ac:dyDescent="0.3">
      <c r="A87" s="32" t="s">
        <v>226</v>
      </c>
      <c r="B87" s="68" t="s">
        <v>60</v>
      </c>
      <c r="C87" s="114" t="s">
        <v>233</v>
      </c>
      <c r="D87" s="40" t="s">
        <v>107</v>
      </c>
      <c r="E87" s="51">
        <v>40</v>
      </c>
      <c r="F87" s="160">
        <v>17.22</v>
      </c>
      <c r="G87" s="71">
        <f t="shared" ref="G87:G94" si="9">ROUND((E87*F87),2)</f>
        <v>688.8</v>
      </c>
      <c r="H87" s="4"/>
    </row>
    <row r="88" spans="1:9" s="62" customFormat="1" ht="26" x14ac:dyDescent="0.3">
      <c r="A88" s="33" t="s">
        <v>226</v>
      </c>
      <c r="B88" s="67" t="s">
        <v>97</v>
      </c>
      <c r="C88" s="41" t="s">
        <v>132</v>
      </c>
      <c r="D88" s="93" t="s">
        <v>129</v>
      </c>
      <c r="E88" s="47">
        <v>116.5</v>
      </c>
      <c r="F88" s="161">
        <v>10</v>
      </c>
      <c r="G88" s="72">
        <f t="shared" si="9"/>
        <v>1165</v>
      </c>
      <c r="H88" s="4"/>
    </row>
    <row r="89" spans="1:9" s="62" customFormat="1" x14ac:dyDescent="0.3">
      <c r="A89" s="33" t="s">
        <v>226</v>
      </c>
      <c r="B89" s="67" t="s">
        <v>227</v>
      </c>
      <c r="C89" s="41" t="s">
        <v>135</v>
      </c>
      <c r="D89" s="93" t="s">
        <v>6</v>
      </c>
      <c r="E89" s="47">
        <v>113</v>
      </c>
      <c r="F89" s="161">
        <v>9</v>
      </c>
      <c r="G89" s="72">
        <f t="shared" si="9"/>
        <v>1017</v>
      </c>
      <c r="H89" s="4"/>
    </row>
    <row r="90" spans="1:9" s="62" customFormat="1" x14ac:dyDescent="0.3">
      <c r="A90" s="33" t="s">
        <v>226</v>
      </c>
      <c r="B90" s="67" t="s">
        <v>228</v>
      </c>
      <c r="C90" s="41" t="s">
        <v>205</v>
      </c>
      <c r="D90" s="93" t="s">
        <v>129</v>
      </c>
      <c r="E90" s="47">
        <v>116.5</v>
      </c>
      <c r="F90" s="161">
        <v>2.0499999999999998</v>
      </c>
      <c r="G90" s="72">
        <f t="shared" si="9"/>
        <v>238.83</v>
      </c>
      <c r="H90" s="4"/>
    </row>
    <row r="91" spans="1:9" s="62" customFormat="1" x14ac:dyDescent="0.3">
      <c r="A91" s="33" t="s">
        <v>226</v>
      </c>
      <c r="B91" s="67" t="s">
        <v>229</v>
      </c>
      <c r="C91" s="41" t="s">
        <v>136</v>
      </c>
      <c r="D91" s="93" t="s">
        <v>129</v>
      </c>
      <c r="E91" s="47">
        <v>102</v>
      </c>
      <c r="F91" s="161">
        <v>19.8</v>
      </c>
      <c r="G91" s="72">
        <f t="shared" si="9"/>
        <v>2019.6</v>
      </c>
      <c r="H91" s="4"/>
    </row>
    <row r="92" spans="1:9" s="62" customFormat="1" ht="26" x14ac:dyDescent="0.3">
      <c r="A92" s="33" t="s">
        <v>226</v>
      </c>
      <c r="B92" s="67" t="s">
        <v>230</v>
      </c>
      <c r="C92" s="41" t="s">
        <v>137</v>
      </c>
      <c r="D92" s="93" t="s">
        <v>129</v>
      </c>
      <c r="E92" s="47">
        <v>12.6</v>
      </c>
      <c r="F92" s="161">
        <v>19.8</v>
      </c>
      <c r="G92" s="72">
        <f t="shared" si="9"/>
        <v>249.48</v>
      </c>
      <c r="H92" s="4"/>
    </row>
    <row r="93" spans="1:9" s="62" customFormat="1" ht="26.5" thickBot="1" x14ac:dyDescent="0.35">
      <c r="A93" s="33" t="s">
        <v>226</v>
      </c>
      <c r="B93" s="67" t="s">
        <v>231</v>
      </c>
      <c r="C93" s="41" t="s">
        <v>138</v>
      </c>
      <c r="D93" s="93" t="s">
        <v>129</v>
      </c>
      <c r="E93" s="47">
        <v>1.9</v>
      </c>
      <c r="F93" s="161">
        <v>19.8</v>
      </c>
      <c r="G93" s="72">
        <f t="shared" si="9"/>
        <v>37.619999999999997</v>
      </c>
      <c r="H93" s="4"/>
    </row>
    <row r="94" spans="1:9" s="62" customFormat="1" ht="28.5" thickBot="1" x14ac:dyDescent="0.35">
      <c r="A94" s="34" t="s">
        <v>226</v>
      </c>
      <c r="B94" s="73" t="s">
        <v>232</v>
      </c>
      <c r="C94" s="116" t="s">
        <v>139</v>
      </c>
      <c r="D94" s="37" t="s">
        <v>107</v>
      </c>
      <c r="E94" s="48">
        <v>16</v>
      </c>
      <c r="F94" s="165">
        <v>13.3</v>
      </c>
      <c r="G94" s="76">
        <f t="shared" si="9"/>
        <v>212.8</v>
      </c>
      <c r="H94" s="83" t="s">
        <v>74</v>
      </c>
      <c r="I94" s="84">
        <f>ROUND(SUM(G87:G94),2)</f>
        <v>5629.13</v>
      </c>
    </row>
    <row r="95" spans="1:9" s="62" customFormat="1" ht="14.5" thickBot="1" x14ac:dyDescent="0.35">
      <c r="A95" s="32" t="s">
        <v>234</v>
      </c>
      <c r="B95" s="55" t="s">
        <v>235</v>
      </c>
      <c r="C95" s="152" t="s">
        <v>291</v>
      </c>
      <c r="D95" s="40" t="s">
        <v>129</v>
      </c>
      <c r="E95" s="51">
        <v>17960</v>
      </c>
      <c r="F95" s="160">
        <v>0.7</v>
      </c>
      <c r="G95" s="71">
        <f t="shared" si="8"/>
        <v>12572</v>
      </c>
      <c r="H95" s="4"/>
    </row>
    <row r="96" spans="1:9" s="62" customFormat="1" ht="28.5" thickBot="1" x14ac:dyDescent="0.35">
      <c r="A96" s="139" t="s">
        <v>234</v>
      </c>
      <c r="B96" s="138" t="s">
        <v>236</v>
      </c>
      <c r="C96" s="113" t="s">
        <v>237</v>
      </c>
      <c r="D96" s="39" t="s">
        <v>129</v>
      </c>
      <c r="E96" s="49">
        <v>384</v>
      </c>
      <c r="F96" s="162">
        <v>4</v>
      </c>
      <c r="G96" s="130">
        <f t="shared" si="8"/>
        <v>1536</v>
      </c>
      <c r="H96" s="83" t="s">
        <v>238</v>
      </c>
      <c r="I96" s="84">
        <f>ROUND(SUM(G95:G96),2)</f>
        <v>14108</v>
      </c>
    </row>
    <row r="97" spans="1:8" s="62" customFormat="1" ht="28" x14ac:dyDescent="0.3">
      <c r="A97" s="32" t="s">
        <v>239</v>
      </c>
      <c r="B97" s="68" t="s">
        <v>240</v>
      </c>
      <c r="C97" s="114" t="s">
        <v>254</v>
      </c>
      <c r="D97" s="40" t="s">
        <v>17</v>
      </c>
      <c r="E97" s="51">
        <v>32</v>
      </c>
      <c r="F97" s="80">
        <v>47.25</v>
      </c>
      <c r="G97" s="71">
        <f t="shared" si="8"/>
        <v>1512</v>
      </c>
      <c r="H97" s="4"/>
    </row>
    <row r="98" spans="1:8" s="62" customFormat="1" ht="28" x14ac:dyDescent="0.3">
      <c r="A98" s="33" t="s">
        <v>239</v>
      </c>
      <c r="B98" s="67" t="s">
        <v>269</v>
      </c>
      <c r="C98" s="41" t="s">
        <v>267</v>
      </c>
      <c r="D98" s="93" t="s">
        <v>6</v>
      </c>
      <c r="E98" s="47">
        <v>119</v>
      </c>
      <c r="F98" s="65">
        <v>7.14</v>
      </c>
      <c r="G98" s="72">
        <f t="shared" si="8"/>
        <v>849.66</v>
      </c>
      <c r="H98" s="4"/>
    </row>
    <row r="99" spans="1:8" s="62" customFormat="1" ht="28" x14ac:dyDescent="0.3">
      <c r="A99" s="33" t="s">
        <v>239</v>
      </c>
      <c r="B99" s="67" t="s">
        <v>270</v>
      </c>
      <c r="C99" s="41" t="s">
        <v>268</v>
      </c>
      <c r="D99" s="93" t="s">
        <v>129</v>
      </c>
      <c r="E99" s="47">
        <v>19.5</v>
      </c>
      <c r="F99" s="65">
        <v>104.89</v>
      </c>
      <c r="G99" s="72">
        <f t="shared" si="8"/>
        <v>2045.36</v>
      </c>
      <c r="H99" s="4"/>
    </row>
    <row r="100" spans="1:8" s="62" customFormat="1" ht="28" x14ac:dyDescent="0.3">
      <c r="A100" s="33" t="s">
        <v>239</v>
      </c>
      <c r="B100" s="67" t="s">
        <v>241</v>
      </c>
      <c r="C100" s="41" t="s">
        <v>255</v>
      </c>
      <c r="D100" s="93" t="s">
        <v>17</v>
      </c>
      <c r="E100" s="47">
        <v>2</v>
      </c>
      <c r="F100" s="65">
        <v>94.5</v>
      </c>
      <c r="G100" s="72">
        <f t="shared" si="8"/>
        <v>189</v>
      </c>
      <c r="H100" s="4"/>
    </row>
    <row r="101" spans="1:8" s="62" customFormat="1" ht="28" x14ac:dyDescent="0.3">
      <c r="A101" s="33" t="s">
        <v>239</v>
      </c>
      <c r="B101" s="67" t="s">
        <v>271</v>
      </c>
      <c r="C101" s="41" t="s">
        <v>267</v>
      </c>
      <c r="D101" s="93" t="s">
        <v>6</v>
      </c>
      <c r="E101" s="47">
        <v>14.5</v>
      </c>
      <c r="F101" s="65">
        <v>7.14</v>
      </c>
      <c r="G101" s="72">
        <f t="shared" si="8"/>
        <v>103.53</v>
      </c>
      <c r="H101" s="4"/>
    </row>
    <row r="102" spans="1:8" s="62" customFormat="1" ht="28" x14ac:dyDescent="0.3">
      <c r="A102" s="33" t="s">
        <v>239</v>
      </c>
      <c r="B102" s="67" t="s">
        <v>272</v>
      </c>
      <c r="C102" s="41" t="s">
        <v>268</v>
      </c>
      <c r="D102" s="93" t="s">
        <v>129</v>
      </c>
      <c r="E102" s="47">
        <v>4.4000000000000004</v>
      </c>
      <c r="F102" s="65">
        <v>92.82</v>
      </c>
      <c r="G102" s="72">
        <f t="shared" si="8"/>
        <v>408.41</v>
      </c>
      <c r="H102" s="4"/>
    </row>
    <row r="103" spans="1:8" s="62" customFormat="1" ht="28" x14ac:dyDescent="0.3">
      <c r="A103" s="33" t="s">
        <v>239</v>
      </c>
      <c r="B103" s="67" t="s">
        <v>242</v>
      </c>
      <c r="C103" s="41" t="s">
        <v>256</v>
      </c>
      <c r="D103" s="93" t="s">
        <v>17</v>
      </c>
      <c r="E103" s="47">
        <v>1</v>
      </c>
      <c r="F103" s="65">
        <v>21</v>
      </c>
      <c r="G103" s="72">
        <f t="shared" si="8"/>
        <v>21</v>
      </c>
      <c r="H103" s="4"/>
    </row>
    <row r="104" spans="1:8" s="62" customFormat="1" ht="28" x14ac:dyDescent="0.3">
      <c r="A104" s="33" t="s">
        <v>239</v>
      </c>
      <c r="B104" s="67" t="s">
        <v>243</v>
      </c>
      <c r="C104" s="41" t="s">
        <v>257</v>
      </c>
      <c r="D104" s="93" t="s">
        <v>17</v>
      </c>
      <c r="E104" s="47">
        <v>2</v>
      </c>
      <c r="F104" s="65">
        <v>162.75</v>
      </c>
      <c r="G104" s="72">
        <f t="shared" si="8"/>
        <v>325.5</v>
      </c>
      <c r="H104" s="4"/>
    </row>
    <row r="105" spans="1:8" s="62" customFormat="1" ht="28" x14ac:dyDescent="0.3">
      <c r="A105" s="33" t="s">
        <v>239</v>
      </c>
      <c r="B105" s="67" t="s">
        <v>244</v>
      </c>
      <c r="C105" s="41" t="s">
        <v>258</v>
      </c>
      <c r="D105" s="93" t="s">
        <v>17</v>
      </c>
      <c r="E105" s="47">
        <v>2</v>
      </c>
      <c r="F105" s="65">
        <v>42</v>
      </c>
      <c r="G105" s="72">
        <f t="shared" si="8"/>
        <v>84</v>
      </c>
      <c r="H105" s="4"/>
    </row>
    <row r="106" spans="1:8" s="62" customFormat="1" ht="28" x14ac:dyDescent="0.3">
      <c r="A106" s="33" t="s">
        <v>239</v>
      </c>
      <c r="B106" s="67" t="s">
        <v>245</v>
      </c>
      <c r="C106" s="41" t="s">
        <v>259</v>
      </c>
      <c r="D106" s="93" t="s">
        <v>6</v>
      </c>
      <c r="E106" s="47">
        <v>4075</v>
      </c>
      <c r="F106" s="65">
        <v>2.1</v>
      </c>
      <c r="G106" s="72">
        <f t="shared" si="8"/>
        <v>8557.5</v>
      </c>
      <c r="H106" s="4"/>
    </row>
    <row r="107" spans="1:8" s="62" customFormat="1" ht="28" x14ac:dyDescent="0.3">
      <c r="A107" s="33" t="s">
        <v>239</v>
      </c>
      <c r="B107" s="67" t="s">
        <v>246</v>
      </c>
      <c r="C107" s="41" t="s">
        <v>260</v>
      </c>
      <c r="D107" s="93" t="s">
        <v>6</v>
      </c>
      <c r="E107" s="47">
        <v>3256</v>
      </c>
      <c r="F107" s="65">
        <v>0.54</v>
      </c>
      <c r="G107" s="72">
        <f t="shared" si="8"/>
        <v>1758.24</v>
      </c>
      <c r="H107" s="4"/>
    </row>
    <row r="108" spans="1:8" s="62" customFormat="1" ht="28" x14ac:dyDescent="0.3">
      <c r="A108" s="33" t="s">
        <v>239</v>
      </c>
      <c r="B108" s="67" t="s">
        <v>247</v>
      </c>
      <c r="C108" s="41" t="s">
        <v>261</v>
      </c>
      <c r="D108" s="93" t="s">
        <v>6</v>
      </c>
      <c r="E108" s="47">
        <v>128</v>
      </c>
      <c r="F108" s="65">
        <v>1.61</v>
      </c>
      <c r="G108" s="72">
        <f t="shared" si="8"/>
        <v>206.08</v>
      </c>
      <c r="H108" s="4"/>
    </row>
    <row r="109" spans="1:8" s="62" customFormat="1" ht="28" x14ac:dyDescent="0.3">
      <c r="A109" s="33" t="s">
        <v>239</v>
      </c>
      <c r="B109" s="67" t="s">
        <v>248</v>
      </c>
      <c r="C109" s="41" t="s">
        <v>262</v>
      </c>
      <c r="D109" s="93" t="s">
        <v>6</v>
      </c>
      <c r="E109" s="47">
        <v>252</v>
      </c>
      <c r="F109" s="65">
        <v>1.07</v>
      </c>
      <c r="G109" s="72">
        <f t="shared" si="8"/>
        <v>269.64</v>
      </c>
      <c r="H109" s="4"/>
    </row>
    <row r="110" spans="1:8" s="62" customFormat="1" ht="28" x14ac:dyDescent="0.3">
      <c r="A110" s="33" t="s">
        <v>239</v>
      </c>
      <c r="B110" s="67" t="s">
        <v>249</v>
      </c>
      <c r="C110" s="41" t="s">
        <v>263</v>
      </c>
      <c r="D110" s="93" t="s">
        <v>129</v>
      </c>
      <c r="E110" s="47">
        <v>2.4</v>
      </c>
      <c r="F110" s="65">
        <v>17.850000000000001</v>
      </c>
      <c r="G110" s="72">
        <f t="shared" si="8"/>
        <v>42.84</v>
      </c>
      <c r="H110" s="4"/>
    </row>
    <row r="111" spans="1:8" s="62" customFormat="1" ht="28" x14ac:dyDescent="0.3">
      <c r="A111" s="33" t="s">
        <v>239</v>
      </c>
      <c r="B111" s="67" t="s">
        <v>250</v>
      </c>
      <c r="C111" s="41" t="s">
        <v>264</v>
      </c>
      <c r="D111" s="93" t="s">
        <v>6</v>
      </c>
      <c r="E111" s="47">
        <v>76</v>
      </c>
      <c r="F111" s="65">
        <v>2.2200000000000002</v>
      </c>
      <c r="G111" s="72">
        <f t="shared" si="8"/>
        <v>168.72</v>
      </c>
      <c r="H111" s="4"/>
    </row>
    <row r="112" spans="1:8" s="62" customFormat="1" ht="28.5" thickBot="1" x14ac:dyDescent="0.35">
      <c r="A112" s="33" t="s">
        <v>239</v>
      </c>
      <c r="B112" s="67" t="s">
        <v>252</v>
      </c>
      <c r="C112" s="41" t="s">
        <v>265</v>
      </c>
      <c r="D112" s="93" t="s">
        <v>6</v>
      </c>
      <c r="E112" s="47">
        <v>46</v>
      </c>
      <c r="F112" s="65">
        <v>4.46</v>
      </c>
      <c r="G112" s="72">
        <f t="shared" si="8"/>
        <v>205.16</v>
      </c>
      <c r="H112" s="4"/>
    </row>
    <row r="113" spans="1:10" s="62" customFormat="1" ht="28.5" thickBot="1" x14ac:dyDescent="0.35">
      <c r="A113" s="34" t="s">
        <v>239</v>
      </c>
      <c r="B113" s="73" t="s">
        <v>253</v>
      </c>
      <c r="C113" s="116" t="s">
        <v>266</v>
      </c>
      <c r="D113" s="37" t="s">
        <v>17</v>
      </c>
      <c r="E113" s="48">
        <v>82</v>
      </c>
      <c r="F113" s="81">
        <v>13.55</v>
      </c>
      <c r="G113" s="76">
        <f t="shared" si="8"/>
        <v>1111.0999999999999</v>
      </c>
      <c r="H113" s="148" t="s">
        <v>251</v>
      </c>
      <c r="I113" s="84">
        <f>ROUND(SUM(G97:G113),2)</f>
        <v>17857.740000000002</v>
      </c>
    </row>
    <row r="114" spans="1:10" s="3" customFormat="1" ht="28.5" thickBot="1" x14ac:dyDescent="0.35">
      <c r="A114" s="32" t="s">
        <v>275</v>
      </c>
      <c r="B114" s="55" t="s">
        <v>273</v>
      </c>
      <c r="C114" s="114" t="s">
        <v>276</v>
      </c>
      <c r="D114" s="40" t="s">
        <v>6</v>
      </c>
      <c r="E114" s="51">
        <v>3650</v>
      </c>
      <c r="F114" s="80">
        <v>49.25</v>
      </c>
      <c r="G114" s="71">
        <f t="shared" ref="G114" si="10">ROUND((E114*F114),2)</f>
        <v>179762.5</v>
      </c>
      <c r="H114" s="4"/>
    </row>
    <row r="115" spans="1:10" s="3" customFormat="1" ht="28.5" thickBot="1" x14ac:dyDescent="0.35">
      <c r="A115" s="134" t="s">
        <v>275</v>
      </c>
      <c r="B115" s="135" t="s">
        <v>274</v>
      </c>
      <c r="C115" s="116" t="s">
        <v>277</v>
      </c>
      <c r="D115" s="37" t="s">
        <v>6</v>
      </c>
      <c r="E115" s="48">
        <v>30</v>
      </c>
      <c r="F115" s="81">
        <v>41.95</v>
      </c>
      <c r="G115" s="76">
        <f t="shared" ref="G115:G117" si="11">ROUND((E115*F115),2)</f>
        <v>1258.5</v>
      </c>
      <c r="H115" s="18" t="s">
        <v>278</v>
      </c>
      <c r="I115" s="19">
        <f>ROUND(SUM(G114:G115),2)</f>
        <v>181021</v>
      </c>
    </row>
    <row r="116" spans="1:10" s="3" customFormat="1" ht="14.5" thickBot="1" x14ac:dyDescent="0.35">
      <c r="A116" s="131" t="s">
        <v>279</v>
      </c>
      <c r="B116" s="103" t="s">
        <v>280</v>
      </c>
      <c r="C116" s="149" t="s">
        <v>282</v>
      </c>
      <c r="D116" s="38" t="s">
        <v>17</v>
      </c>
      <c r="E116" s="50">
        <v>1</v>
      </c>
      <c r="F116" s="133">
        <v>2000</v>
      </c>
      <c r="G116" s="125">
        <f t="shared" si="11"/>
        <v>2000</v>
      </c>
      <c r="H116" s="4"/>
    </row>
    <row r="117" spans="1:10" s="3" customFormat="1" ht="28.5" thickBot="1" x14ac:dyDescent="0.35">
      <c r="A117" s="131" t="s">
        <v>279</v>
      </c>
      <c r="B117" s="103" t="s">
        <v>281</v>
      </c>
      <c r="C117" s="41" t="s">
        <v>283</v>
      </c>
      <c r="D117" s="93" t="s">
        <v>17</v>
      </c>
      <c r="E117" s="47">
        <v>1</v>
      </c>
      <c r="F117" s="65">
        <v>1000</v>
      </c>
      <c r="G117" s="72">
        <f t="shared" si="11"/>
        <v>1000</v>
      </c>
      <c r="H117" s="18" t="s">
        <v>284</v>
      </c>
      <c r="I117" s="19">
        <f>ROUND(SUM(G116:G117),2)</f>
        <v>3000</v>
      </c>
    </row>
    <row r="118" spans="1:10" ht="42.5" thickBot="1" x14ac:dyDescent="0.35">
      <c r="A118" s="23"/>
      <c r="B118" s="106"/>
      <c r="C118" s="23"/>
      <c r="D118" s="22"/>
      <c r="E118" s="24"/>
      <c r="F118" s="29" t="s">
        <v>75</v>
      </c>
      <c r="G118" s="31">
        <f>SUM(G5:G117)</f>
        <v>1715641.5100000002</v>
      </c>
      <c r="H118" s="17"/>
      <c r="I118" s="20"/>
      <c r="J118" s="30"/>
    </row>
    <row r="119" spans="1:10" ht="14.5" thickBot="1" x14ac:dyDescent="0.35">
      <c r="A119" s="27"/>
      <c r="B119" s="107"/>
      <c r="C119" s="26"/>
      <c r="D119" s="26"/>
      <c r="E119" s="28"/>
      <c r="F119" s="26"/>
      <c r="G119" s="25"/>
    </row>
    <row r="120" spans="1:10" ht="14.5" x14ac:dyDescent="0.35">
      <c r="A120" s="170" t="s">
        <v>141</v>
      </c>
      <c r="B120" s="170"/>
      <c r="C120" s="170"/>
      <c r="D120" s="170"/>
      <c r="E120" s="170"/>
      <c r="F120" s="170"/>
      <c r="G120" s="171"/>
      <c r="H120" s="59"/>
      <c r="I120" s="59"/>
    </row>
    <row r="121" spans="1:10" ht="28.5" thickBot="1" x14ac:dyDescent="0.4">
      <c r="A121" s="77" t="s">
        <v>61</v>
      </c>
      <c r="B121" s="108" t="s">
        <v>0</v>
      </c>
      <c r="C121" s="77" t="s">
        <v>1</v>
      </c>
      <c r="D121" s="77" t="s">
        <v>2</v>
      </c>
      <c r="E121" s="88" t="s">
        <v>3</v>
      </c>
      <c r="F121" s="78" t="s">
        <v>105</v>
      </c>
      <c r="G121" s="79" t="s">
        <v>5</v>
      </c>
      <c r="H121" s="59"/>
      <c r="I121" s="59"/>
    </row>
    <row r="122" spans="1:10" ht="28" x14ac:dyDescent="0.35">
      <c r="A122" s="35" t="s">
        <v>120</v>
      </c>
      <c r="B122" s="68" t="s">
        <v>8</v>
      </c>
      <c r="C122" s="69" t="s">
        <v>121</v>
      </c>
      <c r="D122" s="70" t="s">
        <v>107</v>
      </c>
      <c r="E122" s="89">
        <v>2430</v>
      </c>
      <c r="F122" s="166">
        <v>2.36</v>
      </c>
      <c r="G122" s="71">
        <f>ROUND((E122*F122),2)</f>
        <v>5734.8</v>
      </c>
      <c r="H122" s="59"/>
      <c r="I122" s="59"/>
    </row>
    <row r="123" spans="1:10" s="61" customFormat="1" ht="14.5" x14ac:dyDescent="0.35">
      <c r="A123" s="33" t="s">
        <v>120</v>
      </c>
      <c r="B123" s="67" t="s">
        <v>9</v>
      </c>
      <c r="C123" s="117" t="s">
        <v>122</v>
      </c>
      <c r="D123" s="118" t="s">
        <v>17</v>
      </c>
      <c r="E123" s="119">
        <v>43</v>
      </c>
      <c r="F123" s="167">
        <v>108</v>
      </c>
      <c r="G123" s="72">
        <f t="shared" ref="G123:G135" si="12">ROUND((E123*F123),2)</f>
        <v>4644</v>
      </c>
      <c r="H123" s="59"/>
      <c r="I123" s="59"/>
    </row>
    <row r="124" spans="1:10" s="61" customFormat="1" ht="14.5" x14ac:dyDescent="0.35">
      <c r="A124" s="33" t="s">
        <v>120</v>
      </c>
      <c r="B124" s="67" t="s">
        <v>10</v>
      </c>
      <c r="C124" s="117" t="s">
        <v>123</v>
      </c>
      <c r="D124" s="118" t="s">
        <v>17</v>
      </c>
      <c r="E124" s="119">
        <v>12</v>
      </c>
      <c r="F124" s="167">
        <v>39</v>
      </c>
      <c r="G124" s="72">
        <f t="shared" si="12"/>
        <v>468</v>
      </c>
      <c r="H124" s="59"/>
      <c r="I124" s="59"/>
    </row>
    <row r="125" spans="1:10" s="61" customFormat="1" ht="14.5" x14ac:dyDescent="0.35">
      <c r="A125" s="33" t="s">
        <v>120</v>
      </c>
      <c r="B125" s="67" t="s">
        <v>11</v>
      </c>
      <c r="C125" s="117" t="s">
        <v>124</v>
      </c>
      <c r="D125" s="118" t="s">
        <v>107</v>
      </c>
      <c r="E125" s="119">
        <v>160</v>
      </c>
      <c r="F125" s="167">
        <v>40</v>
      </c>
      <c r="G125" s="72">
        <f t="shared" si="12"/>
        <v>6400</v>
      </c>
      <c r="H125" s="59"/>
      <c r="I125" s="59"/>
    </row>
    <row r="126" spans="1:10" s="61" customFormat="1" ht="14.5" x14ac:dyDescent="0.35">
      <c r="A126" s="33" t="s">
        <v>120</v>
      </c>
      <c r="B126" s="67" t="s">
        <v>12</v>
      </c>
      <c r="C126" s="117" t="s">
        <v>125</v>
      </c>
      <c r="D126" s="118" t="s">
        <v>6</v>
      </c>
      <c r="E126" s="119">
        <v>3985</v>
      </c>
      <c r="F126" s="167">
        <v>5.15</v>
      </c>
      <c r="G126" s="72">
        <f t="shared" si="12"/>
        <v>20522.75</v>
      </c>
      <c r="H126" s="59"/>
      <c r="I126" s="59"/>
    </row>
    <row r="127" spans="1:10" s="61" customFormat="1" ht="14.5" x14ac:dyDescent="0.35">
      <c r="A127" s="33" t="s">
        <v>120</v>
      </c>
      <c r="B127" s="67" t="s">
        <v>13</v>
      </c>
      <c r="C127" s="117" t="s">
        <v>126</v>
      </c>
      <c r="D127" s="118" t="s">
        <v>107</v>
      </c>
      <c r="E127" s="119">
        <v>319</v>
      </c>
      <c r="F127" s="167">
        <v>35</v>
      </c>
      <c r="G127" s="72">
        <f t="shared" si="12"/>
        <v>11165</v>
      </c>
      <c r="H127" s="59"/>
      <c r="I127" s="59"/>
    </row>
    <row r="128" spans="1:10" s="61" customFormat="1" ht="15" thickBot="1" x14ac:dyDescent="0.4">
      <c r="A128" s="33" t="s">
        <v>120</v>
      </c>
      <c r="B128" s="67" t="s">
        <v>14</v>
      </c>
      <c r="C128" s="117" t="s">
        <v>128</v>
      </c>
      <c r="D128" s="118" t="s">
        <v>129</v>
      </c>
      <c r="E128" s="119">
        <v>1993</v>
      </c>
      <c r="F128" s="167">
        <v>0.9</v>
      </c>
      <c r="G128" s="72">
        <f t="shared" si="12"/>
        <v>1793.7</v>
      </c>
      <c r="H128" s="59"/>
      <c r="I128" s="59"/>
    </row>
    <row r="129" spans="1:9" s="61" customFormat="1" ht="28.5" thickBot="1" x14ac:dyDescent="0.35">
      <c r="A129" s="124" t="s">
        <v>120</v>
      </c>
      <c r="B129" s="121" t="s">
        <v>15</v>
      </c>
      <c r="C129" s="127" t="s">
        <v>127</v>
      </c>
      <c r="D129" s="128" t="s">
        <v>107</v>
      </c>
      <c r="E129" s="129">
        <v>1993</v>
      </c>
      <c r="F129" s="168">
        <v>17.22</v>
      </c>
      <c r="G129" s="130">
        <f t="shared" si="12"/>
        <v>34319.46</v>
      </c>
      <c r="H129" s="83" t="s">
        <v>285</v>
      </c>
      <c r="I129" s="84">
        <f>ROUND(SUM(G122:G129),2)</f>
        <v>85047.71</v>
      </c>
    </row>
    <row r="130" spans="1:9" s="61" customFormat="1" ht="14.5" x14ac:dyDescent="0.35">
      <c r="A130" s="32" t="s">
        <v>130</v>
      </c>
      <c r="B130" s="55" t="s">
        <v>18</v>
      </c>
      <c r="C130" s="69" t="s">
        <v>131</v>
      </c>
      <c r="D130" s="70" t="s">
        <v>107</v>
      </c>
      <c r="E130" s="89">
        <v>3863</v>
      </c>
      <c r="F130" s="166">
        <v>17.22</v>
      </c>
      <c r="G130" s="71">
        <f t="shared" si="12"/>
        <v>66520.86</v>
      </c>
      <c r="H130" s="59"/>
      <c r="I130" s="59"/>
    </row>
    <row r="131" spans="1:9" s="61" customFormat="1" ht="28" x14ac:dyDescent="0.35">
      <c r="A131" s="33" t="s">
        <v>130</v>
      </c>
      <c r="B131" s="104" t="s">
        <v>19</v>
      </c>
      <c r="C131" s="117" t="s">
        <v>132</v>
      </c>
      <c r="D131" s="118" t="s">
        <v>129</v>
      </c>
      <c r="E131" s="119">
        <v>14759</v>
      </c>
      <c r="F131" s="167">
        <v>10</v>
      </c>
      <c r="G131" s="72">
        <f t="shared" si="12"/>
        <v>147590</v>
      </c>
      <c r="H131" s="59"/>
      <c r="I131" s="59"/>
    </row>
    <row r="132" spans="1:9" s="61" customFormat="1" ht="28" x14ac:dyDescent="0.35">
      <c r="A132" s="33" t="s">
        <v>130</v>
      </c>
      <c r="B132" s="104" t="s">
        <v>20</v>
      </c>
      <c r="C132" s="117" t="s">
        <v>133</v>
      </c>
      <c r="D132" s="118" t="s">
        <v>129</v>
      </c>
      <c r="E132" s="119">
        <v>13525</v>
      </c>
      <c r="F132" s="120">
        <v>12.95</v>
      </c>
      <c r="G132" s="72">
        <f t="shared" si="12"/>
        <v>175148.75</v>
      </c>
      <c r="H132" s="59"/>
      <c r="I132" s="59"/>
    </row>
    <row r="133" spans="1:9" s="61" customFormat="1" ht="14.5" x14ac:dyDescent="0.35">
      <c r="A133" s="33" t="s">
        <v>130</v>
      </c>
      <c r="B133" s="104" t="s">
        <v>21</v>
      </c>
      <c r="C133" s="117" t="s">
        <v>134</v>
      </c>
      <c r="D133" s="118" t="s">
        <v>129</v>
      </c>
      <c r="E133" s="119">
        <v>52</v>
      </c>
      <c r="F133" s="167">
        <v>2.0499999999999998</v>
      </c>
      <c r="G133" s="72">
        <f t="shared" si="12"/>
        <v>106.6</v>
      </c>
      <c r="H133" s="59"/>
      <c r="I133" s="59"/>
    </row>
    <row r="134" spans="1:9" s="61" customFormat="1" ht="14.5" x14ac:dyDescent="0.35">
      <c r="A134" s="33" t="s">
        <v>130</v>
      </c>
      <c r="B134" s="104" t="s">
        <v>22</v>
      </c>
      <c r="C134" s="117" t="s">
        <v>135</v>
      </c>
      <c r="D134" s="118" t="s">
        <v>6</v>
      </c>
      <c r="E134" s="119">
        <v>39</v>
      </c>
      <c r="F134" s="167">
        <v>9</v>
      </c>
      <c r="G134" s="72">
        <f t="shared" si="12"/>
        <v>351</v>
      </c>
      <c r="H134" s="59"/>
      <c r="I134" s="59"/>
    </row>
    <row r="135" spans="1:9" s="61" customFormat="1" ht="14.5" x14ac:dyDescent="0.35">
      <c r="A135" s="33" t="s">
        <v>130</v>
      </c>
      <c r="B135" s="104" t="s">
        <v>23</v>
      </c>
      <c r="C135" s="117" t="s">
        <v>136</v>
      </c>
      <c r="D135" s="118" t="s">
        <v>129</v>
      </c>
      <c r="E135" s="119">
        <v>35</v>
      </c>
      <c r="F135" s="167">
        <v>19.8</v>
      </c>
      <c r="G135" s="72">
        <f t="shared" si="12"/>
        <v>693</v>
      </c>
      <c r="H135" s="59"/>
      <c r="I135" s="59"/>
    </row>
    <row r="136" spans="1:9" ht="28" x14ac:dyDescent="0.35">
      <c r="A136" s="33" t="s">
        <v>130</v>
      </c>
      <c r="B136" s="104" t="s">
        <v>24</v>
      </c>
      <c r="C136" s="64" t="s">
        <v>137</v>
      </c>
      <c r="D136" s="66" t="s">
        <v>129</v>
      </c>
      <c r="E136" s="90">
        <v>15.1</v>
      </c>
      <c r="F136" s="155">
        <v>19.8</v>
      </c>
      <c r="G136" s="72">
        <f t="shared" ref="G136:G139" si="13">ROUND((E136*F136),2)</f>
        <v>298.98</v>
      </c>
      <c r="H136" s="59"/>
      <c r="I136" s="59"/>
    </row>
    <row r="137" spans="1:9" ht="28" x14ac:dyDescent="0.35">
      <c r="A137" s="33" t="s">
        <v>130</v>
      </c>
      <c r="B137" s="104" t="s">
        <v>25</v>
      </c>
      <c r="C137" s="64" t="s">
        <v>138</v>
      </c>
      <c r="D137" s="66" t="s">
        <v>129</v>
      </c>
      <c r="E137" s="90">
        <v>1.9</v>
      </c>
      <c r="F137" s="155">
        <v>19.8</v>
      </c>
      <c r="G137" s="72">
        <f t="shared" si="13"/>
        <v>37.619999999999997</v>
      </c>
      <c r="H137" s="59"/>
      <c r="I137" s="59"/>
    </row>
    <row r="138" spans="1:9" ht="15" thickBot="1" x14ac:dyDescent="0.4">
      <c r="A138" s="33" t="s">
        <v>130</v>
      </c>
      <c r="B138" s="104" t="s">
        <v>26</v>
      </c>
      <c r="C138" s="60" t="s">
        <v>139</v>
      </c>
      <c r="D138" s="66" t="s">
        <v>107</v>
      </c>
      <c r="E138" s="90">
        <v>226</v>
      </c>
      <c r="F138" s="155">
        <v>13.3</v>
      </c>
      <c r="G138" s="72">
        <f t="shared" si="13"/>
        <v>3005.8</v>
      </c>
      <c r="H138" s="59"/>
      <c r="I138" s="59"/>
    </row>
    <row r="139" spans="1:9" ht="28.5" thickBot="1" x14ac:dyDescent="0.35">
      <c r="A139" s="34" t="s">
        <v>130</v>
      </c>
      <c r="B139" s="126" t="s">
        <v>27</v>
      </c>
      <c r="C139" s="74" t="s">
        <v>140</v>
      </c>
      <c r="D139" s="75" t="s">
        <v>17</v>
      </c>
      <c r="E139" s="91">
        <v>6</v>
      </c>
      <c r="F139" s="169">
        <v>300</v>
      </c>
      <c r="G139" s="76">
        <f t="shared" si="13"/>
        <v>1800</v>
      </c>
      <c r="H139" s="83" t="s">
        <v>108</v>
      </c>
      <c r="I139" s="84">
        <f>ROUND(SUM(G130:G139),2)</f>
        <v>395552.61</v>
      </c>
    </row>
    <row r="140" spans="1:9" ht="42.5" thickBot="1" x14ac:dyDescent="0.4">
      <c r="A140" s="59"/>
      <c r="B140" s="109"/>
      <c r="C140" s="59"/>
      <c r="D140" s="59"/>
      <c r="E140" s="59"/>
      <c r="F140" s="122" t="s">
        <v>106</v>
      </c>
      <c r="G140" s="123">
        <f>SUM(G122:G139)</f>
        <v>480600.31999999995</v>
      </c>
      <c r="H140" s="59"/>
      <c r="I140" s="59"/>
    </row>
    <row r="141" spans="1:9" s="61" customFormat="1" x14ac:dyDescent="0.3">
      <c r="A141" s="87"/>
      <c r="B141" s="107"/>
      <c r="C141" s="86"/>
      <c r="D141" s="86"/>
      <c r="E141" s="28"/>
      <c r="F141" s="86"/>
      <c r="G141" s="85"/>
      <c r="H141" s="63"/>
    </row>
  </sheetData>
  <sheetProtection algorithmName="SHA-512" hashValue="Oc/LYyRINatJQJ4YrH8QWKOnf9GjNbXtEYZw7KnQxNrsjXFlF5A2eJyVHy1IUw29sNPy8nJp6Rc18APtQsXn3w==" saltValue="UBQT736XkT8Am/o4Ug0cEQ==" spinCount="100000" sheet="1" objects="1" scenarios="1"/>
  <mergeCells count="3">
    <mergeCell ref="A120:G120"/>
    <mergeCell ref="A1:G1"/>
    <mergeCell ref="A3:G3"/>
  </mergeCells>
  <phoneticPr fontId="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86DB0-1785-4EEF-9584-22D814064762}">
  <dimension ref="A1:C14"/>
  <sheetViews>
    <sheetView zoomScaleNormal="100" workbookViewId="0">
      <selection activeCell="F12" sqref="F12"/>
    </sheetView>
  </sheetViews>
  <sheetFormatPr defaultRowHeight="14.5" x14ac:dyDescent="0.35"/>
  <cols>
    <col min="1" max="1" width="15.36328125" customWidth="1"/>
    <col min="2" max="2" width="48.6328125" customWidth="1"/>
    <col min="3" max="3" width="16.08984375" customWidth="1"/>
  </cols>
  <sheetData>
    <row r="1" spans="1:3" ht="29" customHeight="1" x14ac:dyDescent="0.35">
      <c r="A1" s="175" t="s">
        <v>288</v>
      </c>
      <c r="B1" s="175"/>
      <c r="C1" s="175"/>
    </row>
    <row r="2" spans="1:3" x14ac:dyDescent="0.35">
      <c r="A2" s="176" t="s">
        <v>109</v>
      </c>
      <c r="B2" s="176"/>
      <c r="C2" s="176"/>
    </row>
    <row r="3" spans="1:3" ht="26" x14ac:dyDescent="0.35">
      <c r="A3" s="92" t="s">
        <v>117</v>
      </c>
      <c r="B3" s="92" t="s">
        <v>110</v>
      </c>
      <c r="C3" s="92" t="s">
        <v>111</v>
      </c>
    </row>
    <row r="4" spans="1:3" x14ac:dyDescent="0.35">
      <c r="A4" s="93">
        <v>1</v>
      </c>
      <c r="B4" s="94" t="s">
        <v>112</v>
      </c>
      <c r="C4" s="99">
        <f>'2602'!G118</f>
        <v>1715641.5100000002</v>
      </c>
    </row>
    <row r="5" spans="1:3" s="59" customFormat="1" x14ac:dyDescent="0.35">
      <c r="A5" s="93">
        <v>2</v>
      </c>
      <c r="B5" s="94" t="s">
        <v>286</v>
      </c>
      <c r="C5" s="99">
        <f>'2602'!G140</f>
        <v>480600.31999999995</v>
      </c>
    </row>
    <row r="6" spans="1:3" ht="26" x14ac:dyDescent="0.35">
      <c r="A6" s="92" t="s">
        <v>113</v>
      </c>
      <c r="B6" s="95" t="s">
        <v>114</v>
      </c>
      <c r="C6" s="100">
        <f>ROUND(SUM(C4:C5),2)</f>
        <v>2196241.83</v>
      </c>
    </row>
    <row r="7" spans="1:3" x14ac:dyDescent="0.35">
      <c r="A7" s="96"/>
      <c r="B7" s="96"/>
      <c r="C7" s="96"/>
    </row>
    <row r="8" spans="1:3" ht="84.65" customHeight="1" x14ac:dyDescent="0.35">
      <c r="A8" s="177" t="s">
        <v>102</v>
      </c>
      <c r="B8" s="177"/>
      <c r="C8" s="177"/>
    </row>
    <row r="9" spans="1:3" x14ac:dyDescent="0.35">
      <c r="A9" s="97"/>
      <c r="B9" s="97"/>
      <c r="C9" s="97"/>
    </row>
    <row r="10" spans="1:3" x14ac:dyDescent="0.35">
      <c r="A10" s="96"/>
      <c r="B10" s="96"/>
      <c r="C10" s="98" t="s">
        <v>115</v>
      </c>
    </row>
    <row r="11" spans="1:3" x14ac:dyDescent="0.35">
      <c r="A11" s="96"/>
      <c r="B11" s="96"/>
      <c r="C11" s="96"/>
    </row>
    <row r="12" spans="1:3" ht="243.65" customHeight="1" x14ac:dyDescent="0.35">
      <c r="A12" s="173" t="s">
        <v>287</v>
      </c>
      <c r="B12" s="174"/>
      <c r="C12" s="174"/>
    </row>
    <row r="13" spans="1:3" ht="127.25" customHeight="1" x14ac:dyDescent="0.35">
      <c r="A13" s="178" t="s">
        <v>118</v>
      </c>
      <c r="B13" s="179"/>
      <c r="C13" s="179"/>
    </row>
    <row r="14" spans="1:3" ht="83" customHeight="1" x14ac:dyDescent="0.35">
      <c r="A14" s="173" t="s">
        <v>116</v>
      </c>
      <c r="B14" s="174"/>
      <c r="C14" s="174"/>
    </row>
  </sheetData>
  <sheetProtection algorithmName="SHA-512" hashValue="wbadLeS6HNaQOkyEmrTbsfm5jBqljuwhq7Rfdjs048l2rspa781Dy6rqKnRlHgLZJWBeXbnWcO1BYvRdJEr8uw==" saltValue="JHkNBPsUGvXgzOFkUSufTg==" spinCount="100000" sheet="1" objects="1" scenarios="1"/>
  <mergeCells count="6">
    <mergeCell ref="A14:C14"/>
    <mergeCell ref="A1:C1"/>
    <mergeCell ref="A2:C2"/>
    <mergeCell ref="A8:C8"/>
    <mergeCell ref="A12:C12"/>
    <mergeCell ref="A13:C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2602</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Tamulionė, Neringa</cp:lastModifiedBy>
  <dcterms:created xsi:type="dcterms:W3CDTF">2020-10-05T14:48:34Z</dcterms:created>
  <dcterms:modified xsi:type="dcterms:W3CDTF">2021-06-28T07:58:49Z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f08ec5-d6d9-4227-8387-ccbfcb3632c4_Enabled">
    <vt:lpwstr>true</vt:lpwstr>
  </property>
  <property fmtid="{D5CDD505-2E9C-101B-9397-08002B2CF9AE}" pid="3" name="MSIP_Label_43f08ec5-d6d9-4227-8387-ccbfcb3632c4_SetDate">
    <vt:lpwstr>2021-03-31T05:56:18Z</vt:lpwstr>
  </property>
  <property fmtid="{D5CDD505-2E9C-101B-9397-08002B2CF9AE}" pid="4" name="MSIP_Label_43f08ec5-d6d9-4227-8387-ccbfcb3632c4_Method">
    <vt:lpwstr>Standard</vt:lpwstr>
  </property>
  <property fmtid="{D5CDD505-2E9C-101B-9397-08002B2CF9AE}" pid="5" name="MSIP_Label_43f08ec5-d6d9-4227-8387-ccbfcb3632c4_Name">
    <vt:lpwstr>Sweco Restricted</vt:lpwstr>
  </property>
  <property fmtid="{D5CDD505-2E9C-101B-9397-08002B2CF9AE}" pid="6" name="MSIP_Label_43f08ec5-d6d9-4227-8387-ccbfcb3632c4_SiteId">
    <vt:lpwstr>b7872ef0-9a00-4c18-8a4a-c7d25c778a9e</vt:lpwstr>
  </property>
  <property fmtid="{D5CDD505-2E9C-101B-9397-08002B2CF9AE}" pid="7" name="MSIP_Label_43f08ec5-d6d9-4227-8387-ccbfcb3632c4_ActionId">
    <vt:lpwstr>0de00f5f-1e3f-49c3-ad10-b02afa9bfe39</vt:lpwstr>
  </property>
  <property fmtid="{D5CDD505-2E9C-101B-9397-08002B2CF9AE}" pid="8" name="MSIP_Label_43f08ec5-d6d9-4227-8387-ccbfcb3632c4_ContentBits">
    <vt:lpwstr>0</vt:lpwstr>
  </property>
</Properties>
</file>